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sph216/Documents/Exeter/DEES/Graduate Students (PGR)/Alex Hudson/Sinemurian Timescale paper 2024/Volumina Jurassica/Proofs/"/>
    </mc:Choice>
  </mc:AlternateContent>
  <xr:revisionPtr revIDLastSave="0" documentId="13_ncr:1_{455A7A53-74AB-AF48-B252-3A60BF89102A}" xr6:coauthVersionLast="47" xr6:coauthVersionMax="47" xr10:uidLastSave="{00000000-0000-0000-0000-000000000000}"/>
  <bookViews>
    <workbookView xWindow="540" yWindow="760" windowWidth="33360" windowHeight="21160" firstSheet="2" activeTab="2" xr2:uid="{89E880D9-3118-9044-A5CE-8637FE17EF9C}"/>
  </bookViews>
  <sheets>
    <sheet name="Duplicated Samples" sheetId="1" r:id="rId1"/>
    <sheet name="Linear Regression" sheetId="2" r:id="rId2"/>
    <sheet name="Dev A Data Correction" sheetId="3" r:id="rId3"/>
    <sheet name="Read Me" sheetId="4" r:id="rId4"/>
  </sheets>
  <definedNames>
    <definedName name="sample_type_take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95" i="3" l="1"/>
  <c r="AD195" i="3"/>
  <c r="AC195" i="3"/>
  <c r="AB195" i="3"/>
  <c r="AA195" i="3"/>
  <c r="Z195" i="3"/>
  <c r="Y195" i="3"/>
  <c r="X195" i="3"/>
  <c r="W195" i="3"/>
  <c r="V195" i="3"/>
  <c r="U195" i="3"/>
  <c r="T195" i="3"/>
  <c r="S195" i="3"/>
  <c r="R195" i="3"/>
  <c r="AE194" i="3"/>
  <c r="AD194" i="3"/>
  <c r="AC194" i="3"/>
  <c r="AB194" i="3"/>
  <c r="AA194" i="3"/>
  <c r="Z194" i="3"/>
  <c r="Y194" i="3"/>
  <c r="X194" i="3"/>
  <c r="W194" i="3"/>
  <c r="V194" i="3"/>
  <c r="U194" i="3"/>
  <c r="T194" i="3"/>
  <c r="S194" i="3"/>
  <c r="R194" i="3"/>
  <c r="AE193" i="3"/>
  <c r="AD193" i="3"/>
  <c r="AC193" i="3"/>
  <c r="AB193" i="3"/>
  <c r="AA193" i="3"/>
  <c r="Z193" i="3"/>
  <c r="Y193" i="3"/>
  <c r="X193" i="3"/>
  <c r="W193" i="3"/>
  <c r="V193" i="3"/>
  <c r="U193" i="3"/>
  <c r="T193" i="3"/>
  <c r="S193" i="3"/>
  <c r="R193" i="3"/>
  <c r="AE192" i="3"/>
  <c r="AD192" i="3"/>
  <c r="AC192" i="3"/>
  <c r="AB192" i="3"/>
  <c r="AA192" i="3"/>
  <c r="Z192" i="3"/>
  <c r="Y192" i="3"/>
  <c r="X192" i="3"/>
  <c r="W192" i="3"/>
  <c r="V192" i="3"/>
  <c r="U192" i="3"/>
  <c r="T192" i="3"/>
  <c r="S192" i="3"/>
  <c r="R192" i="3"/>
  <c r="AE191" i="3"/>
  <c r="AD191" i="3"/>
  <c r="AC191" i="3"/>
  <c r="AB191" i="3"/>
  <c r="AA191" i="3"/>
  <c r="Z191" i="3"/>
  <c r="Y191" i="3"/>
  <c r="X191" i="3"/>
  <c r="W191" i="3"/>
  <c r="V191" i="3"/>
  <c r="U191" i="3"/>
  <c r="T191" i="3"/>
  <c r="S191" i="3"/>
  <c r="R191" i="3"/>
  <c r="AE190" i="3"/>
  <c r="AD190" i="3"/>
  <c r="AC190" i="3"/>
  <c r="AB190" i="3"/>
  <c r="AA190" i="3"/>
  <c r="Z190" i="3"/>
  <c r="Y190" i="3"/>
  <c r="X190" i="3"/>
  <c r="W190" i="3"/>
  <c r="V190" i="3"/>
  <c r="U190" i="3"/>
  <c r="T190" i="3"/>
  <c r="S190" i="3"/>
  <c r="R190" i="3"/>
  <c r="AE189" i="3"/>
  <c r="AD189" i="3"/>
  <c r="AC189" i="3"/>
  <c r="AB189" i="3"/>
  <c r="AA189" i="3"/>
  <c r="Z189" i="3"/>
  <c r="Y189" i="3"/>
  <c r="X189" i="3"/>
  <c r="W189" i="3"/>
  <c r="V189" i="3"/>
  <c r="U189" i="3"/>
  <c r="T189" i="3"/>
  <c r="S189" i="3"/>
  <c r="R189" i="3"/>
  <c r="AE188" i="3"/>
  <c r="AD188" i="3"/>
  <c r="AC188" i="3"/>
  <c r="AB188" i="3"/>
  <c r="AA188" i="3"/>
  <c r="Z188" i="3"/>
  <c r="Y188" i="3"/>
  <c r="X188" i="3"/>
  <c r="W188" i="3"/>
  <c r="V188" i="3"/>
  <c r="U188" i="3"/>
  <c r="T188" i="3"/>
  <c r="S188" i="3"/>
  <c r="R188" i="3"/>
  <c r="AE187" i="3"/>
  <c r="AD187" i="3"/>
  <c r="AC187" i="3"/>
  <c r="AB187" i="3"/>
  <c r="AA187" i="3"/>
  <c r="Z187" i="3"/>
  <c r="Y187" i="3"/>
  <c r="X187" i="3"/>
  <c r="W187" i="3"/>
  <c r="V187" i="3"/>
  <c r="U187" i="3"/>
  <c r="T187" i="3"/>
  <c r="S187" i="3"/>
  <c r="R187" i="3"/>
  <c r="AE186" i="3"/>
  <c r="AD186" i="3"/>
  <c r="AC186" i="3"/>
  <c r="AB186" i="3"/>
  <c r="AA186" i="3"/>
  <c r="Z186" i="3"/>
  <c r="Y186" i="3"/>
  <c r="X186" i="3"/>
  <c r="W186" i="3"/>
  <c r="V186" i="3"/>
  <c r="U186" i="3"/>
  <c r="T186" i="3"/>
  <c r="S186" i="3"/>
  <c r="R186" i="3"/>
  <c r="AE185" i="3"/>
  <c r="AD185" i="3"/>
  <c r="AC185" i="3"/>
  <c r="AB185" i="3"/>
  <c r="AA185" i="3"/>
  <c r="Z185" i="3"/>
  <c r="Y185" i="3"/>
  <c r="X185" i="3"/>
  <c r="W185" i="3"/>
  <c r="V185" i="3"/>
  <c r="U185" i="3"/>
  <c r="T185" i="3"/>
  <c r="S185" i="3"/>
  <c r="R185" i="3"/>
  <c r="AE184" i="3"/>
  <c r="AD184" i="3"/>
  <c r="AC184" i="3"/>
  <c r="AB184" i="3"/>
  <c r="AA184" i="3"/>
  <c r="Z184" i="3"/>
  <c r="Y184" i="3"/>
  <c r="X184" i="3"/>
  <c r="W184" i="3"/>
  <c r="V184" i="3"/>
  <c r="U184" i="3"/>
  <c r="T184" i="3"/>
  <c r="S184" i="3"/>
  <c r="R184" i="3"/>
  <c r="AE183" i="3"/>
  <c r="AD183" i="3"/>
  <c r="AC183" i="3"/>
  <c r="AB183" i="3"/>
  <c r="AA183" i="3"/>
  <c r="Z183" i="3"/>
  <c r="Y183" i="3"/>
  <c r="X183" i="3"/>
  <c r="W183" i="3"/>
  <c r="V183" i="3"/>
  <c r="U183" i="3"/>
  <c r="T183" i="3"/>
  <c r="S183" i="3"/>
  <c r="R183" i="3"/>
  <c r="AE182" i="3"/>
  <c r="AD182" i="3"/>
  <c r="AC182" i="3"/>
  <c r="AB182" i="3"/>
  <c r="AA182" i="3"/>
  <c r="Z182" i="3"/>
  <c r="Y182" i="3"/>
  <c r="X182" i="3"/>
  <c r="W182" i="3"/>
  <c r="V182" i="3"/>
  <c r="U182" i="3"/>
  <c r="T182" i="3"/>
  <c r="S182" i="3"/>
  <c r="R182" i="3"/>
  <c r="AE181" i="3"/>
  <c r="AD181" i="3"/>
  <c r="AC181" i="3"/>
  <c r="AB181" i="3"/>
  <c r="AA181" i="3"/>
  <c r="Z181" i="3"/>
  <c r="Y181" i="3"/>
  <c r="X181" i="3"/>
  <c r="W181" i="3"/>
  <c r="V181" i="3"/>
  <c r="U181" i="3"/>
  <c r="T181" i="3"/>
  <c r="S181" i="3"/>
  <c r="R181" i="3"/>
  <c r="AE180" i="3"/>
  <c r="AD180" i="3"/>
  <c r="AC180" i="3"/>
  <c r="AB180" i="3"/>
  <c r="AA180" i="3"/>
  <c r="Z180" i="3"/>
  <c r="Y180" i="3"/>
  <c r="X180" i="3"/>
  <c r="W180" i="3"/>
  <c r="V180" i="3"/>
  <c r="U180" i="3"/>
  <c r="T180" i="3"/>
  <c r="S180" i="3"/>
  <c r="R180" i="3"/>
  <c r="AE179" i="3"/>
  <c r="AD179" i="3"/>
  <c r="AC179" i="3"/>
  <c r="AB179" i="3"/>
  <c r="AA179" i="3"/>
  <c r="Z179" i="3"/>
  <c r="Y179" i="3"/>
  <c r="X179" i="3"/>
  <c r="W179" i="3"/>
  <c r="V179" i="3"/>
  <c r="U179" i="3"/>
  <c r="T179" i="3"/>
  <c r="S179" i="3"/>
  <c r="R179" i="3"/>
  <c r="AE178" i="3"/>
  <c r="AD178" i="3"/>
  <c r="AC178" i="3"/>
  <c r="AB178" i="3"/>
  <c r="AA178" i="3"/>
  <c r="Z178" i="3"/>
  <c r="Y178" i="3"/>
  <c r="X178" i="3"/>
  <c r="W178" i="3"/>
  <c r="V178" i="3"/>
  <c r="U178" i="3"/>
  <c r="T178" i="3"/>
  <c r="S178" i="3"/>
  <c r="R178" i="3"/>
  <c r="AE177" i="3"/>
  <c r="AD177" i="3"/>
  <c r="AC177" i="3"/>
  <c r="AB177" i="3"/>
  <c r="AA177" i="3"/>
  <c r="Z177" i="3"/>
  <c r="Y177" i="3"/>
  <c r="X177" i="3"/>
  <c r="W177" i="3"/>
  <c r="V177" i="3"/>
  <c r="U177" i="3"/>
  <c r="T177" i="3"/>
  <c r="S177" i="3"/>
  <c r="R177" i="3"/>
  <c r="AE176" i="3"/>
  <c r="AD176" i="3"/>
  <c r="AC176" i="3"/>
  <c r="AB176" i="3"/>
  <c r="AA176" i="3"/>
  <c r="Z176" i="3"/>
  <c r="Y176" i="3"/>
  <c r="X176" i="3"/>
  <c r="W176" i="3"/>
  <c r="V176" i="3"/>
  <c r="U176" i="3"/>
  <c r="T176" i="3"/>
  <c r="S176" i="3"/>
  <c r="R176" i="3"/>
  <c r="AE175" i="3"/>
  <c r="AD175" i="3"/>
  <c r="AC175" i="3"/>
  <c r="AB175" i="3"/>
  <c r="AA175" i="3"/>
  <c r="Z175" i="3"/>
  <c r="Y175" i="3"/>
  <c r="X175" i="3"/>
  <c r="W175" i="3"/>
  <c r="V175" i="3"/>
  <c r="U175" i="3"/>
  <c r="T175" i="3"/>
  <c r="S175" i="3"/>
  <c r="R175" i="3"/>
  <c r="AE174" i="3"/>
  <c r="AD174" i="3"/>
  <c r="AC174" i="3"/>
  <c r="AB174" i="3"/>
  <c r="AA174" i="3"/>
  <c r="Z174" i="3"/>
  <c r="Y174" i="3"/>
  <c r="X174" i="3"/>
  <c r="W174" i="3"/>
  <c r="V174" i="3"/>
  <c r="U174" i="3"/>
  <c r="T174" i="3"/>
  <c r="S174" i="3"/>
  <c r="R174" i="3"/>
  <c r="AE173" i="3"/>
  <c r="AD173" i="3"/>
  <c r="AC173" i="3"/>
  <c r="AB173" i="3"/>
  <c r="AA173" i="3"/>
  <c r="Z173" i="3"/>
  <c r="Y173" i="3"/>
  <c r="X173" i="3"/>
  <c r="W173" i="3"/>
  <c r="V173" i="3"/>
  <c r="U173" i="3"/>
  <c r="T173" i="3"/>
  <c r="S173" i="3"/>
  <c r="R173" i="3"/>
  <c r="AE172" i="3"/>
  <c r="AD172" i="3"/>
  <c r="AC172" i="3"/>
  <c r="AB172" i="3"/>
  <c r="AA172" i="3"/>
  <c r="Z172" i="3"/>
  <c r="Y172" i="3"/>
  <c r="X172" i="3"/>
  <c r="W172" i="3"/>
  <c r="V172" i="3"/>
  <c r="U172" i="3"/>
  <c r="T172" i="3"/>
  <c r="S172" i="3"/>
  <c r="R172" i="3"/>
  <c r="AE171" i="3"/>
  <c r="AD171" i="3"/>
  <c r="AC171" i="3"/>
  <c r="AB171" i="3"/>
  <c r="AA171" i="3"/>
  <c r="Z171" i="3"/>
  <c r="Y171" i="3"/>
  <c r="X171" i="3"/>
  <c r="W171" i="3"/>
  <c r="V171" i="3"/>
  <c r="U171" i="3"/>
  <c r="T171" i="3"/>
  <c r="S171" i="3"/>
  <c r="R171" i="3"/>
  <c r="AE170" i="3"/>
  <c r="AD170" i="3"/>
  <c r="AC170" i="3"/>
  <c r="AB170" i="3"/>
  <c r="AA170" i="3"/>
  <c r="Z170" i="3"/>
  <c r="Y170" i="3"/>
  <c r="X170" i="3"/>
  <c r="W170" i="3"/>
  <c r="V170" i="3"/>
  <c r="U170" i="3"/>
  <c r="T170" i="3"/>
  <c r="S170" i="3"/>
  <c r="R170" i="3"/>
  <c r="AE169" i="3"/>
  <c r="AD169" i="3"/>
  <c r="AC169" i="3"/>
  <c r="AB169" i="3"/>
  <c r="AA169" i="3"/>
  <c r="Z169" i="3"/>
  <c r="Y169" i="3"/>
  <c r="X169" i="3"/>
  <c r="W169" i="3"/>
  <c r="V169" i="3"/>
  <c r="U169" i="3"/>
  <c r="T169" i="3"/>
  <c r="S169" i="3"/>
  <c r="R169" i="3"/>
  <c r="AE168" i="3"/>
  <c r="AD168" i="3"/>
  <c r="AC168" i="3"/>
  <c r="AB168" i="3"/>
  <c r="AA168" i="3"/>
  <c r="Z168" i="3"/>
  <c r="Y168" i="3"/>
  <c r="X168" i="3"/>
  <c r="W168" i="3"/>
  <c r="V168" i="3"/>
  <c r="U168" i="3"/>
  <c r="T168" i="3"/>
  <c r="S168" i="3"/>
  <c r="R168" i="3"/>
  <c r="AE167" i="3"/>
  <c r="AD167" i="3"/>
  <c r="AC167" i="3"/>
  <c r="AB167" i="3"/>
  <c r="AA167" i="3"/>
  <c r="Z167" i="3"/>
  <c r="Y167" i="3"/>
  <c r="X167" i="3"/>
  <c r="W167" i="3"/>
  <c r="V167" i="3"/>
  <c r="U167" i="3"/>
  <c r="T167" i="3"/>
  <c r="S167" i="3"/>
  <c r="R167" i="3"/>
  <c r="AE166" i="3"/>
  <c r="AD166" i="3"/>
  <c r="AC166" i="3"/>
  <c r="AB166" i="3"/>
  <c r="AA166" i="3"/>
  <c r="Z166" i="3"/>
  <c r="Y166" i="3"/>
  <c r="X166" i="3"/>
  <c r="W166" i="3"/>
  <c r="V166" i="3"/>
  <c r="U166" i="3"/>
  <c r="T166" i="3"/>
  <c r="S166" i="3"/>
  <c r="R166" i="3"/>
  <c r="AE165" i="3"/>
  <c r="AD165" i="3"/>
  <c r="AC165" i="3"/>
  <c r="AB165" i="3"/>
  <c r="AA165" i="3"/>
  <c r="Z165" i="3"/>
  <c r="Y165" i="3"/>
  <c r="X165" i="3"/>
  <c r="W165" i="3"/>
  <c r="V165" i="3"/>
  <c r="U165" i="3"/>
  <c r="T165" i="3"/>
  <c r="S165" i="3"/>
  <c r="R165" i="3"/>
  <c r="AE164" i="3"/>
  <c r="AD164" i="3"/>
  <c r="AC164" i="3"/>
  <c r="AB164" i="3"/>
  <c r="AA164" i="3"/>
  <c r="Z164" i="3"/>
  <c r="Y164" i="3"/>
  <c r="X164" i="3"/>
  <c r="W164" i="3"/>
  <c r="V164" i="3"/>
  <c r="U164" i="3"/>
  <c r="T164" i="3"/>
  <c r="S164" i="3"/>
  <c r="R164" i="3"/>
  <c r="AE163" i="3"/>
  <c r="AD163" i="3"/>
  <c r="AC163" i="3"/>
  <c r="AB163" i="3"/>
  <c r="AA163" i="3"/>
  <c r="Z163" i="3"/>
  <c r="Y163" i="3"/>
  <c r="X163" i="3"/>
  <c r="W163" i="3"/>
  <c r="V163" i="3"/>
  <c r="U163" i="3"/>
  <c r="T163" i="3"/>
  <c r="S163" i="3"/>
  <c r="R163" i="3"/>
  <c r="AE162" i="3"/>
  <c r="AD162" i="3"/>
  <c r="AC162" i="3"/>
  <c r="AB162" i="3"/>
  <c r="AA162" i="3"/>
  <c r="Z162" i="3"/>
  <c r="Y162" i="3"/>
  <c r="X162" i="3"/>
  <c r="W162" i="3"/>
  <c r="V162" i="3"/>
  <c r="U162" i="3"/>
  <c r="T162" i="3"/>
  <c r="S162" i="3"/>
  <c r="R162" i="3"/>
  <c r="AE161" i="3"/>
  <c r="AD161" i="3"/>
  <c r="AC161" i="3"/>
  <c r="AB161" i="3"/>
  <c r="AA161" i="3"/>
  <c r="Z161" i="3"/>
  <c r="Y161" i="3"/>
  <c r="X161" i="3"/>
  <c r="W161" i="3"/>
  <c r="V161" i="3"/>
  <c r="U161" i="3"/>
  <c r="T161" i="3"/>
  <c r="S161" i="3"/>
  <c r="R161" i="3"/>
  <c r="AE160" i="3"/>
  <c r="AD160" i="3"/>
  <c r="AC160" i="3"/>
  <c r="AB160" i="3"/>
  <c r="AA160" i="3"/>
  <c r="Z160" i="3"/>
  <c r="Y160" i="3"/>
  <c r="X160" i="3"/>
  <c r="W160" i="3"/>
  <c r="V160" i="3"/>
  <c r="U160" i="3"/>
  <c r="T160" i="3"/>
  <c r="S160" i="3"/>
  <c r="R160" i="3"/>
  <c r="AE159" i="3"/>
  <c r="AD159" i="3"/>
  <c r="AC159" i="3"/>
  <c r="AB159" i="3"/>
  <c r="AA159" i="3"/>
  <c r="Z159" i="3"/>
  <c r="Y159" i="3"/>
  <c r="X159" i="3"/>
  <c r="W159" i="3"/>
  <c r="V159" i="3"/>
  <c r="U159" i="3"/>
  <c r="T159" i="3"/>
  <c r="S159" i="3"/>
  <c r="R159" i="3"/>
  <c r="AE158" i="3"/>
  <c r="AD158" i="3"/>
  <c r="AC158" i="3"/>
  <c r="AB158" i="3"/>
  <c r="AA158" i="3"/>
  <c r="Z158" i="3"/>
  <c r="Y158" i="3"/>
  <c r="X158" i="3"/>
  <c r="W158" i="3"/>
  <c r="V158" i="3"/>
  <c r="U158" i="3"/>
  <c r="T158" i="3"/>
  <c r="S158" i="3"/>
  <c r="R158" i="3"/>
  <c r="AE157" i="3"/>
  <c r="AD157" i="3"/>
  <c r="AC157" i="3"/>
  <c r="AB157" i="3"/>
  <c r="AA157" i="3"/>
  <c r="Z157" i="3"/>
  <c r="Y157" i="3"/>
  <c r="X157" i="3"/>
  <c r="W157" i="3"/>
  <c r="V157" i="3"/>
  <c r="U157" i="3"/>
  <c r="T157" i="3"/>
  <c r="S157" i="3"/>
  <c r="R157" i="3"/>
  <c r="AE156" i="3"/>
  <c r="AD156" i="3"/>
  <c r="AC156" i="3"/>
  <c r="AB156" i="3"/>
  <c r="AA156" i="3"/>
  <c r="Z156" i="3"/>
  <c r="Y156" i="3"/>
  <c r="X156" i="3"/>
  <c r="W156" i="3"/>
  <c r="V156" i="3"/>
  <c r="U156" i="3"/>
  <c r="T156" i="3"/>
  <c r="S156" i="3"/>
  <c r="R156" i="3"/>
  <c r="AE155" i="3"/>
  <c r="AD155" i="3"/>
  <c r="AC155" i="3"/>
  <c r="AB155" i="3"/>
  <c r="AA155" i="3"/>
  <c r="Z155" i="3"/>
  <c r="Y155" i="3"/>
  <c r="X155" i="3"/>
  <c r="W155" i="3"/>
  <c r="V155" i="3"/>
  <c r="U155" i="3"/>
  <c r="T155" i="3"/>
  <c r="S155" i="3"/>
  <c r="R155" i="3"/>
  <c r="AE154" i="3"/>
  <c r="AD154" i="3"/>
  <c r="AC154" i="3"/>
  <c r="AB154" i="3"/>
  <c r="AA154" i="3"/>
  <c r="Z154" i="3"/>
  <c r="Y154" i="3"/>
  <c r="X154" i="3"/>
  <c r="W154" i="3"/>
  <c r="V154" i="3"/>
  <c r="U154" i="3"/>
  <c r="T154" i="3"/>
  <c r="S154" i="3"/>
  <c r="R154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AE152" i="3"/>
  <c r="AD152" i="3"/>
  <c r="AC152" i="3"/>
  <c r="AB152" i="3"/>
  <c r="AA152" i="3"/>
  <c r="Z152" i="3"/>
  <c r="Y152" i="3"/>
  <c r="X152" i="3"/>
  <c r="W152" i="3"/>
  <c r="V152" i="3"/>
  <c r="U152" i="3"/>
  <c r="T152" i="3"/>
  <c r="S152" i="3"/>
  <c r="R152" i="3"/>
  <c r="AE151" i="3"/>
  <c r="AD151" i="3"/>
  <c r="AC151" i="3"/>
  <c r="AB151" i="3"/>
  <c r="AA151" i="3"/>
  <c r="Z151" i="3"/>
  <c r="Y151" i="3"/>
  <c r="X151" i="3"/>
  <c r="W151" i="3"/>
  <c r="V151" i="3"/>
  <c r="U151" i="3"/>
  <c r="T151" i="3"/>
  <c r="S151" i="3"/>
  <c r="R151" i="3"/>
  <c r="AE150" i="3"/>
  <c r="AD150" i="3"/>
  <c r="AC150" i="3"/>
  <c r="AB150" i="3"/>
  <c r="AA150" i="3"/>
  <c r="Z150" i="3"/>
  <c r="Y150" i="3"/>
  <c r="X150" i="3"/>
  <c r="W150" i="3"/>
  <c r="V150" i="3"/>
  <c r="U150" i="3"/>
  <c r="T150" i="3"/>
  <c r="S150" i="3"/>
  <c r="R150" i="3"/>
  <c r="AE149" i="3"/>
  <c r="AD149" i="3"/>
  <c r="AC149" i="3"/>
  <c r="AB149" i="3"/>
  <c r="AA149" i="3"/>
  <c r="Z149" i="3"/>
  <c r="Y149" i="3"/>
  <c r="X149" i="3"/>
  <c r="W149" i="3"/>
  <c r="V149" i="3"/>
  <c r="U149" i="3"/>
  <c r="T149" i="3"/>
  <c r="S149" i="3"/>
  <c r="R149" i="3"/>
  <c r="AE148" i="3"/>
  <c r="AD148" i="3"/>
  <c r="AC148" i="3"/>
  <c r="AB148" i="3"/>
  <c r="AA148" i="3"/>
  <c r="Z148" i="3"/>
  <c r="Y148" i="3"/>
  <c r="X148" i="3"/>
  <c r="W148" i="3"/>
  <c r="V148" i="3"/>
  <c r="U148" i="3"/>
  <c r="T148" i="3"/>
  <c r="S148" i="3"/>
  <c r="R148" i="3"/>
  <c r="AE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AE146" i="3"/>
  <c r="AD146" i="3"/>
  <c r="AC146" i="3"/>
  <c r="AB146" i="3"/>
  <c r="AA146" i="3"/>
  <c r="Z146" i="3"/>
  <c r="Y146" i="3"/>
  <c r="X146" i="3"/>
  <c r="W146" i="3"/>
  <c r="V146" i="3"/>
  <c r="U146" i="3"/>
  <c r="T146" i="3"/>
  <c r="S146" i="3"/>
  <c r="R146" i="3"/>
  <c r="AE145" i="3"/>
  <c r="AD145" i="3"/>
  <c r="AC145" i="3"/>
  <c r="AB145" i="3"/>
  <c r="AA145" i="3"/>
  <c r="Z145" i="3"/>
  <c r="Y145" i="3"/>
  <c r="X145" i="3"/>
  <c r="W145" i="3"/>
  <c r="V145" i="3"/>
  <c r="U145" i="3"/>
  <c r="T145" i="3"/>
  <c r="S145" i="3"/>
  <c r="R145" i="3"/>
  <c r="AE144" i="3"/>
  <c r="AD144" i="3"/>
  <c r="AC144" i="3"/>
  <c r="AB144" i="3"/>
  <c r="AA144" i="3"/>
  <c r="Z144" i="3"/>
  <c r="Y144" i="3"/>
  <c r="X144" i="3"/>
  <c r="W144" i="3"/>
  <c r="V144" i="3"/>
  <c r="U144" i="3"/>
  <c r="T144" i="3"/>
  <c r="S144" i="3"/>
  <c r="R144" i="3"/>
  <c r="AE143" i="3"/>
  <c r="AD143" i="3"/>
  <c r="AC143" i="3"/>
  <c r="AB143" i="3"/>
  <c r="AA143" i="3"/>
  <c r="Z143" i="3"/>
  <c r="Y143" i="3"/>
  <c r="X143" i="3"/>
  <c r="W143" i="3"/>
  <c r="V143" i="3"/>
  <c r="U143" i="3"/>
  <c r="T143" i="3"/>
  <c r="S143" i="3"/>
  <c r="R143" i="3"/>
  <c r="AE142" i="3"/>
  <c r="AD142" i="3"/>
  <c r="AC142" i="3"/>
  <c r="AB142" i="3"/>
  <c r="AA142" i="3"/>
  <c r="Z142" i="3"/>
  <c r="Y142" i="3"/>
  <c r="X142" i="3"/>
  <c r="W142" i="3"/>
  <c r="V142" i="3"/>
  <c r="U142" i="3"/>
  <c r="T142" i="3"/>
  <c r="S142" i="3"/>
  <c r="R142" i="3"/>
  <c r="AE141" i="3"/>
  <c r="AD141" i="3"/>
  <c r="AC141" i="3"/>
  <c r="AB141" i="3"/>
  <c r="AA141" i="3"/>
  <c r="Z141" i="3"/>
  <c r="Y141" i="3"/>
  <c r="X141" i="3"/>
  <c r="W141" i="3"/>
  <c r="V141" i="3"/>
  <c r="U141" i="3"/>
  <c r="T141" i="3"/>
  <c r="S141" i="3"/>
  <c r="R141" i="3"/>
  <c r="AE140" i="3"/>
  <c r="AD140" i="3"/>
  <c r="AC140" i="3"/>
  <c r="AB140" i="3"/>
  <c r="AA140" i="3"/>
  <c r="Z140" i="3"/>
  <c r="Y140" i="3"/>
  <c r="X140" i="3"/>
  <c r="W140" i="3"/>
  <c r="V140" i="3"/>
  <c r="U140" i="3"/>
  <c r="T140" i="3"/>
  <c r="S140" i="3"/>
  <c r="R140" i="3"/>
  <c r="AE139" i="3"/>
  <c r="AD139" i="3"/>
  <c r="AC139" i="3"/>
  <c r="AB139" i="3"/>
  <c r="AA139" i="3"/>
  <c r="Z139" i="3"/>
  <c r="Y139" i="3"/>
  <c r="X139" i="3"/>
  <c r="W139" i="3"/>
  <c r="V139" i="3"/>
  <c r="U139" i="3"/>
  <c r="T139" i="3"/>
  <c r="S139" i="3"/>
  <c r="R139" i="3"/>
  <c r="AE138" i="3"/>
  <c r="AD138" i="3"/>
  <c r="AC138" i="3"/>
  <c r="AB138" i="3"/>
  <c r="AA138" i="3"/>
  <c r="Z138" i="3"/>
  <c r="Y138" i="3"/>
  <c r="X138" i="3"/>
  <c r="W138" i="3"/>
  <c r="V138" i="3"/>
  <c r="U138" i="3"/>
  <c r="T138" i="3"/>
  <c r="S138" i="3"/>
  <c r="R138" i="3"/>
  <c r="AE137" i="3"/>
  <c r="AD137" i="3"/>
  <c r="AC137" i="3"/>
  <c r="AB137" i="3"/>
  <c r="AA137" i="3"/>
  <c r="Z137" i="3"/>
  <c r="Y137" i="3"/>
  <c r="X137" i="3"/>
  <c r="W137" i="3"/>
  <c r="V137" i="3"/>
  <c r="U137" i="3"/>
  <c r="T137" i="3"/>
  <c r="S137" i="3"/>
  <c r="R137" i="3"/>
  <c r="AE136" i="3"/>
  <c r="AD136" i="3"/>
  <c r="AC136" i="3"/>
  <c r="AB136" i="3"/>
  <c r="AA136" i="3"/>
  <c r="Z136" i="3"/>
  <c r="Y136" i="3"/>
  <c r="X136" i="3"/>
  <c r="W136" i="3"/>
  <c r="V136" i="3"/>
  <c r="U136" i="3"/>
  <c r="T136" i="3"/>
  <c r="S136" i="3"/>
  <c r="R136" i="3"/>
  <c r="AE135" i="3"/>
  <c r="AD135" i="3"/>
  <c r="AC135" i="3"/>
  <c r="AB135" i="3"/>
  <c r="AA135" i="3"/>
  <c r="Z135" i="3"/>
  <c r="Y135" i="3"/>
  <c r="X135" i="3"/>
  <c r="W135" i="3"/>
  <c r="V135" i="3"/>
  <c r="U135" i="3"/>
  <c r="T135" i="3"/>
  <c r="S135" i="3"/>
  <c r="R135" i="3"/>
  <c r="AE134" i="3"/>
  <c r="AD134" i="3"/>
  <c r="AC134" i="3"/>
  <c r="AB134" i="3"/>
  <c r="AA134" i="3"/>
  <c r="Z134" i="3"/>
  <c r="Y134" i="3"/>
  <c r="X134" i="3"/>
  <c r="W134" i="3"/>
  <c r="V134" i="3"/>
  <c r="U134" i="3"/>
  <c r="T134" i="3"/>
  <c r="S134" i="3"/>
  <c r="R134" i="3"/>
  <c r="AE133" i="3"/>
  <c r="AD133" i="3"/>
  <c r="AC133" i="3"/>
  <c r="AB133" i="3"/>
  <c r="AA133" i="3"/>
  <c r="Z133" i="3"/>
  <c r="Y133" i="3"/>
  <c r="X133" i="3"/>
  <c r="W133" i="3"/>
  <c r="V133" i="3"/>
  <c r="U133" i="3"/>
  <c r="T133" i="3"/>
  <c r="S133" i="3"/>
  <c r="R133" i="3"/>
  <c r="AE132" i="3"/>
  <c r="AD132" i="3"/>
  <c r="AC132" i="3"/>
  <c r="AB132" i="3"/>
  <c r="AA132" i="3"/>
  <c r="Z132" i="3"/>
  <c r="Y132" i="3"/>
  <c r="X132" i="3"/>
  <c r="W132" i="3"/>
  <c r="V132" i="3"/>
  <c r="U132" i="3"/>
  <c r="T132" i="3"/>
  <c r="S132" i="3"/>
  <c r="R132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AE130" i="3"/>
  <c r="AD130" i="3"/>
  <c r="AC130" i="3"/>
  <c r="AB130" i="3"/>
  <c r="AA130" i="3"/>
  <c r="Z130" i="3"/>
  <c r="Y130" i="3"/>
  <c r="X130" i="3"/>
  <c r="W130" i="3"/>
  <c r="V130" i="3"/>
  <c r="U130" i="3"/>
  <c r="T130" i="3"/>
  <c r="S130" i="3"/>
  <c r="R130" i="3"/>
  <c r="AE129" i="3"/>
  <c r="AD129" i="3"/>
  <c r="AC129" i="3"/>
  <c r="AB129" i="3"/>
  <c r="AA129" i="3"/>
  <c r="Z129" i="3"/>
  <c r="Y129" i="3"/>
  <c r="X129" i="3"/>
  <c r="W129" i="3"/>
  <c r="V129" i="3"/>
  <c r="U129" i="3"/>
  <c r="T129" i="3"/>
  <c r="S129" i="3"/>
  <c r="R129" i="3"/>
  <c r="AE128" i="3"/>
  <c r="AD128" i="3"/>
  <c r="AC128" i="3"/>
  <c r="AB128" i="3"/>
  <c r="AA128" i="3"/>
  <c r="Z128" i="3"/>
  <c r="Y128" i="3"/>
  <c r="X128" i="3"/>
  <c r="W128" i="3"/>
  <c r="V128" i="3"/>
  <c r="U128" i="3"/>
  <c r="T128" i="3"/>
  <c r="S128" i="3"/>
  <c r="R128" i="3"/>
  <c r="AE127" i="3"/>
  <c r="AD127" i="3"/>
  <c r="AC127" i="3"/>
  <c r="AB127" i="3"/>
  <c r="AA127" i="3"/>
  <c r="Z127" i="3"/>
  <c r="Y127" i="3"/>
  <c r="X127" i="3"/>
  <c r="W127" i="3"/>
  <c r="V127" i="3"/>
  <c r="U127" i="3"/>
  <c r="T127" i="3"/>
  <c r="S127" i="3"/>
  <c r="R127" i="3"/>
  <c r="AE126" i="3"/>
  <c r="AD126" i="3"/>
  <c r="AC126" i="3"/>
  <c r="AB126" i="3"/>
  <c r="AA126" i="3"/>
  <c r="Z126" i="3"/>
  <c r="Y126" i="3"/>
  <c r="X126" i="3"/>
  <c r="W126" i="3"/>
  <c r="V126" i="3"/>
  <c r="U126" i="3"/>
  <c r="T126" i="3"/>
  <c r="S126" i="3"/>
  <c r="R126" i="3"/>
  <c r="AE125" i="3"/>
  <c r="AD125" i="3"/>
  <c r="AC125" i="3"/>
  <c r="AB125" i="3"/>
  <c r="AA125" i="3"/>
  <c r="Z125" i="3"/>
  <c r="Y125" i="3"/>
  <c r="X125" i="3"/>
  <c r="W125" i="3"/>
  <c r="V125" i="3"/>
  <c r="U125" i="3"/>
  <c r="T125" i="3"/>
  <c r="S125" i="3"/>
  <c r="R125" i="3"/>
  <c r="AE124" i="3"/>
  <c r="AD124" i="3"/>
  <c r="AC124" i="3"/>
  <c r="AB124" i="3"/>
  <c r="AA124" i="3"/>
  <c r="Z124" i="3"/>
  <c r="Y124" i="3"/>
  <c r="X124" i="3"/>
  <c r="W124" i="3"/>
  <c r="V124" i="3"/>
  <c r="U124" i="3"/>
  <c r="T124" i="3"/>
  <c r="S124" i="3"/>
  <c r="R124" i="3"/>
  <c r="AE123" i="3"/>
  <c r="AD123" i="3"/>
  <c r="AC123" i="3"/>
  <c r="AB123" i="3"/>
  <c r="AA123" i="3"/>
  <c r="Z123" i="3"/>
  <c r="Y123" i="3"/>
  <c r="X123" i="3"/>
  <c r="W123" i="3"/>
  <c r="V123" i="3"/>
  <c r="U123" i="3"/>
  <c r="T123" i="3"/>
  <c r="S123" i="3"/>
  <c r="R123" i="3"/>
  <c r="AE122" i="3"/>
  <c r="AD122" i="3"/>
  <c r="AC122" i="3"/>
  <c r="AB122" i="3"/>
  <c r="AA122" i="3"/>
  <c r="Z122" i="3"/>
  <c r="Y122" i="3"/>
  <c r="X122" i="3"/>
  <c r="W122" i="3"/>
  <c r="V122" i="3"/>
  <c r="U122" i="3"/>
  <c r="T122" i="3"/>
  <c r="S122" i="3"/>
  <c r="R122" i="3"/>
  <c r="AE121" i="3"/>
  <c r="AD121" i="3"/>
  <c r="AC121" i="3"/>
  <c r="AB121" i="3"/>
  <c r="AA121" i="3"/>
  <c r="Z121" i="3"/>
  <c r="Y121" i="3"/>
  <c r="X121" i="3"/>
  <c r="W121" i="3"/>
  <c r="V121" i="3"/>
  <c r="U121" i="3"/>
  <c r="T121" i="3"/>
  <c r="S121" i="3"/>
  <c r="R121" i="3"/>
  <c r="AE120" i="3"/>
  <c r="AD120" i="3"/>
  <c r="AC120" i="3"/>
  <c r="AB120" i="3"/>
  <c r="AA120" i="3"/>
  <c r="Z120" i="3"/>
  <c r="Y120" i="3"/>
  <c r="X120" i="3"/>
  <c r="W120" i="3"/>
  <c r="V120" i="3"/>
  <c r="U120" i="3"/>
  <c r="T120" i="3"/>
  <c r="S120" i="3"/>
  <c r="R120" i="3"/>
  <c r="AE119" i="3"/>
  <c r="AD119" i="3"/>
  <c r="AC119" i="3"/>
  <c r="AB119" i="3"/>
  <c r="AA119" i="3"/>
  <c r="Z119" i="3"/>
  <c r="Y119" i="3"/>
  <c r="X119" i="3"/>
  <c r="W119" i="3"/>
  <c r="V119" i="3"/>
  <c r="U119" i="3"/>
  <c r="T119" i="3"/>
  <c r="S119" i="3"/>
  <c r="R119" i="3"/>
  <c r="AE118" i="3"/>
  <c r="AD118" i="3"/>
  <c r="AC118" i="3"/>
  <c r="AB118" i="3"/>
  <c r="AA118" i="3"/>
  <c r="Z118" i="3"/>
  <c r="Y118" i="3"/>
  <c r="X118" i="3"/>
  <c r="W118" i="3"/>
  <c r="V118" i="3"/>
  <c r="U118" i="3"/>
  <c r="T118" i="3"/>
  <c r="S118" i="3"/>
  <c r="R118" i="3"/>
  <c r="AE117" i="3"/>
  <c r="AD117" i="3"/>
  <c r="AC117" i="3"/>
  <c r="AB117" i="3"/>
  <c r="AA117" i="3"/>
  <c r="Z117" i="3"/>
  <c r="Y117" i="3"/>
  <c r="X117" i="3"/>
  <c r="W117" i="3"/>
  <c r="V117" i="3"/>
  <c r="U117" i="3"/>
  <c r="T117" i="3"/>
  <c r="S117" i="3"/>
  <c r="R117" i="3"/>
  <c r="AE116" i="3"/>
  <c r="AD116" i="3"/>
  <c r="AC116" i="3"/>
  <c r="AB116" i="3"/>
  <c r="AA116" i="3"/>
  <c r="Z116" i="3"/>
  <c r="Y116" i="3"/>
  <c r="X116" i="3"/>
  <c r="W116" i="3"/>
  <c r="V116" i="3"/>
  <c r="U116" i="3"/>
  <c r="T116" i="3"/>
  <c r="S116" i="3"/>
  <c r="R116" i="3"/>
  <c r="AE115" i="3"/>
  <c r="AD115" i="3"/>
  <c r="AC115" i="3"/>
  <c r="AB115" i="3"/>
  <c r="AA115" i="3"/>
  <c r="Z115" i="3"/>
  <c r="Y115" i="3"/>
  <c r="X115" i="3"/>
  <c r="W115" i="3"/>
  <c r="V115" i="3"/>
  <c r="U115" i="3"/>
  <c r="T115" i="3"/>
  <c r="S115" i="3"/>
  <c r="R115" i="3"/>
  <c r="AE114" i="3"/>
  <c r="AD114" i="3"/>
  <c r="AC114" i="3"/>
  <c r="AB114" i="3"/>
  <c r="AA114" i="3"/>
  <c r="Z114" i="3"/>
  <c r="Y114" i="3"/>
  <c r="X114" i="3"/>
  <c r="W114" i="3"/>
  <c r="V114" i="3"/>
  <c r="U114" i="3"/>
  <c r="T114" i="3"/>
  <c r="S114" i="3"/>
  <c r="R114" i="3"/>
  <c r="AE113" i="3"/>
  <c r="AD113" i="3"/>
  <c r="AC113" i="3"/>
  <c r="AB113" i="3"/>
  <c r="AA113" i="3"/>
  <c r="Z113" i="3"/>
  <c r="Y113" i="3"/>
  <c r="X113" i="3"/>
  <c r="W113" i="3"/>
  <c r="V113" i="3"/>
  <c r="U113" i="3"/>
  <c r="T113" i="3"/>
  <c r="S113" i="3"/>
  <c r="R113" i="3"/>
  <c r="AE112" i="3"/>
  <c r="AD112" i="3"/>
  <c r="AC112" i="3"/>
  <c r="AB112" i="3"/>
  <c r="AA112" i="3"/>
  <c r="Z112" i="3"/>
  <c r="Y112" i="3"/>
  <c r="X112" i="3"/>
  <c r="W112" i="3"/>
  <c r="V112" i="3"/>
  <c r="U112" i="3"/>
  <c r="T112" i="3"/>
  <c r="S112" i="3"/>
  <c r="R112" i="3"/>
  <c r="AE111" i="3"/>
  <c r="AD111" i="3"/>
  <c r="AC111" i="3"/>
  <c r="AB111" i="3"/>
  <c r="AA111" i="3"/>
  <c r="Z111" i="3"/>
  <c r="Y111" i="3"/>
  <c r="X111" i="3"/>
  <c r="W111" i="3"/>
  <c r="V111" i="3"/>
  <c r="U111" i="3"/>
  <c r="T111" i="3"/>
  <c r="S111" i="3"/>
  <c r="R111" i="3"/>
  <c r="AE110" i="3"/>
  <c r="AD110" i="3"/>
  <c r="AC110" i="3"/>
  <c r="AB110" i="3"/>
  <c r="AA110" i="3"/>
  <c r="Z110" i="3"/>
  <c r="Y110" i="3"/>
  <c r="X110" i="3"/>
  <c r="W110" i="3"/>
  <c r="V110" i="3"/>
  <c r="U110" i="3"/>
  <c r="T110" i="3"/>
  <c r="S110" i="3"/>
  <c r="R110" i="3"/>
  <c r="AE109" i="3"/>
  <c r="AD109" i="3"/>
  <c r="AC109" i="3"/>
  <c r="AB109" i="3"/>
  <c r="AA109" i="3"/>
  <c r="Z109" i="3"/>
  <c r="Y109" i="3"/>
  <c r="X109" i="3"/>
  <c r="W109" i="3"/>
  <c r="V109" i="3"/>
  <c r="U109" i="3"/>
  <c r="T109" i="3"/>
  <c r="S109" i="3"/>
  <c r="R109" i="3"/>
  <c r="AE108" i="3"/>
  <c r="AD108" i="3"/>
  <c r="AC108" i="3"/>
  <c r="AB108" i="3"/>
  <c r="AA108" i="3"/>
  <c r="Z108" i="3"/>
  <c r="Y108" i="3"/>
  <c r="X108" i="3"/>
  <c r="W108" i="3"/>
  <c r="V108" i="3"/>
  <c r="U108" i="3"/>
  <c r="T108" i="3"/>
  <c r="S108" i="3"/>
  <c r="R108" i="3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AE102" i="3"/>
  <c r="AD102" i="3"/>
  <c r="AC102" i="3"/>
  <c r="AB102" i="3"/>
  <c r="AA102" i="3"/>
  <c r="Z102" i="3"/>
  <c r="Y102" i="3"/>
  <c r="X102" i="3"/>
  <c r="W102" i="3"/>
  <c r="V102" i="3"/>
  <c r="U102" i="3"/>
  <c r="T102" i="3"/>
  <c r="S102" i="3"/>
  <c r="R102" i="3"/>
  <c r="AE101" i="3"/>
  <c r="AD101" i="3"/>
  <c r="AC101" i="3"/>
  <c r="AB101" i="3"/>
  <c r="AA101" i="3"/>
  <c r="Z101" i="3"/>
  <c r="Y101" i="3"/>
  <c r="X101" i="3"/>
  <c r="W101" i="3"/>
  <c r="V101" i="3"/>
  <c r="U101" i="3"/>
  <c r="T101" i="3"/>
  <c r="S101" i="3"/>
  <c r="R101" i="3"/>
  <c r="AE100" i="3"/>
  <c r="AD100" i="3"/>
  <c r="AC100" i="3"/>
  <c r="AB100" i="3"/>
  <c r="AA100" i="3"/>
  <c r="Z100" i="3"/>
  <c r="Y100" i="3"/>
  <c r="X100" i="3"/>
  <c r="W100" i="3"/>
  <c r="V100" i="3"/>
  <c r="U100" i="3"/>
  <c r="T100" i="3"/>
  <c r="S100" i="3"/>
  <c r="R100" i="3"/>
  <c r="AE99" i="3"/>
  <c r="AD99" i="3"/>
  <c r="AC99" i="3"/>
  <c r="AB99" i="3"/>
  <c r="AA99" i="3"/>
  <c r="Z99" i="3"/>
  <c r="Y99" i="3"/>
  <c r="X99" i="3"/>
  <c r="W99" i="3"/>
  <c r="V99" i="3"/>
  <c r="U99" i="3"/>
  <c r="T99" i="3"/>
  <c r="S99" i="3"/>
  <c r="R99" i="3"/>
  <c r="AE98" i="3"/>
  <c r="AD98" i="3"/>
  <c r="AC98" i="3"/>
  <c r="AB98" i="3"/>
  <c r="AA98" i="3"/>
  <c r="Z98" i="3"/>
  <c r="Y98" i="3"/>
  <c r="X98" i="3"/>
  <c r="W98" i="3"/>
  <c r="V98" i="3"/>
  <c r="U98" i="3"/>
  <c r="T98" i="3"/>
  <c r="S98" i="3"/>
  <c r="R98" i="3"/>
  <c r="AE97" i="3"/>
  <c r="AD97" i="3"/>
  <c r="AC97" i="3"/>
  <c r="AB97" i="3"/>
  <c r="AA97" i="3"/>
  <c r="Z97" i="3"/>
  <c r="Y97" i="3"/>
  <c r="X97" i="3"/>
  <c r="W97" i="3"/>
  <c r="V97" i="3"/>
  <c r="U97" i="3"/>
  <c r="T97" i="3"/>
  <c r="S97" i="3"/>
  <c r="R97" i="3"/>
  <c r="AE96" i="3"/>
  <c r="AD96" i="3"/>
  <c r="AC96" i="3"/>
  <c r="AB96" i="3"/>
  <c r="AA96" i="3"/>
  <c r="Z96" i="3"/>
  <c r="Y96" i="3"/>
  <c r="X96" i="3"/>
  <c r="W96" i="3"/>
  <c r="V96" i="3"/>
  <c r="U96" i="3"/>
  <c r="T96" i="3"/>
  <c r="S96" i="3"/>
  <c r="R96" i="3"/>
  <c r="AE95" i="3"/>
  <c r="AD95" i="3"/>
  <c r="AC95" i="3"/>
  <c r="AB95" i="3"/>
  <c r="AA95" i="3"/>
  <c r="Z95" i="3"/>
  <c r="Y95" i="3"/>
  <c r="X95" i="3"/>
  <c r="W95" i="3"/>
  <c r="V95" i="3"/>
  <c r="U95" i="3"/>
  <c r="T95" i="3"/>
  <c r="S95" i="3"/>
  <c r="R95" i="3"/>
  <c r="AE94" i="3"/>
  <c r="AD94" i="3"/>
  <c r="AC94" i="3"/>
  <c r="AB94" i="3"/>
  <c r="AA94" i="3"/>
  <c r="Z94" i="3"/>
  <c r="Y94" i="3"/>
  <c r="X94" i="3"/>
  <c r="W94" i="3"/>
  <c r="V94" i="3"/>
  <c r="U94" i="3"/>
  <c r="T94" i="3"/>
  <c r="S94" i="3"/>
  <c r="R94" i="3"/>
  <c r="AE93" i="3"/>
  <c r="AD93" i="3"/>
  <c r="AC93" i="3"/>
  <c r="AB93" i="3"/>
  <c r="AA93" i="3"/>
  <c r="Z93" i="3"/>
  <c r="Y93" i="3"/>
  <c r="X93" i="3"/>
  <c r="W93" i="3"/>
  <c r="V93" i="3"/>
  <c r="U93" i="3"/>
  <c r="T93" i="3"/>
  <c r="S93" i="3"/>
  <c r="R93" i="3"/>
  <c r="AE92" i="3"/>
  <c r="AD92" i="3"/>
  <c r="AC92" i="3"/>
  <c r="AB92" i="3"/>
  <c r="AA92" i="3"/>
  <c r="Z92" i="3"/>
  <c r="Y92" i="3"/>
  <c r="X92" i="3"/>
  <c r="W92" i="3"/>
  <c r="V92" i="3"/>
  <c r="U92" i="3"/>
  <c r="T92" i="3"/>
  <c r="S92" i="3"/>
  <c r="R92" i="3"/>
  <c r="AE91" i="3"/>
  <c r="AD91" i="3"/>
  <c r="AC91" i="3"/>
  <c r="AB91" i="3"/>
  <c r="AA91" i="3"/>
  <c r="Z91" i="3"/>
  <c r="Y91" i="3"/>
  <c r="X91" i="3"/>
  <c r="W91" i="3"/>
  <c r="V91" i="3"/>
  <c r="U91" i="3"/>
  <c r="T91" i="3"/>
  <c r="S91" i="3"/>
  <c r="R91" i="3"/>
  <c r="AE90" i="3"/>
  <c r="AD90" i="3"/>
  <c r="AC90" i="3"/>
  <c r="AB90" i="3"/>
  <c r="AA90" i="3"/>
  <c r="Z90" i="3"/>
  <c r="Y90" i="3"/>
  <c r="X90" i="3"/>
  <c r="W90" i="3"/>
  <c r="V90" i="3"/>
  <c r="U90" i="3"/>
  <c r="T90" i="3"/>
  <c r="S90" i="3"/>
  <c r="R90" i="3"/>
  <c r="AE89" i="3"/>
  <c r="AD89" i="3"/>
  <c r="AC89" i="3"/>
  <c r="AB89" i="3"/>
  <c r="AA89" i="3"/>
  <c r="Z89" i="3"/>
  <c r="Y89" i="3"/>
  <c r="X89" i="3"/>
  <c r="W89" i="3"/>
  <c r="V89" i="3"/>
  <c r="U89" i="3"/>
  <c r="T89" i="3"/>
  <c r="S89" i="3"/>
  <c r="R89" i="3"/>
  <c r="AE88" i="3"/>
  <c r="AD88" i="3"/>
  <c r="AC88" i="3"/>
  <c r="AB88" i="3"/>
  <c r="AA88" i="3"/>
  <c r="Z88" i="3"/>
  <c r="Y88" i="3"/>
  <c r="X88" i="3"/>
  <c r="W88" i="3"/>
  <c r="V88" i="3"/>
  <c r="U88" i="3"/>
  <c r="T88" i="3"/>
  <c r="S88" i="3"/>
  <c r="R88" i="3"/>
  <c r="AE87" i="3"/>
  <c r="AD87" i="3"/>
  <c r="AC87" i="3"/>
  <c r="AB87" i="3"/>
  <c r="AA87" i="3"/>
  <c r="Z87" i="3"/>
  <c r="Y87" i="3"/>
  <c r="X87" i="3"/>
  <c r="W87" i="3"/>
  <c r="V87" i="3"/>
  <c r="U87" i="3"/>
  <c r="T87" i="3"/>
  <c r="S87" i="3"/>
  <c r="R87" i="3"/>
  <c r="AE86" i="3"/>
  <c r="AD86" i="3"/>
  <c r="AC86" i="3"/>
  <c r="AB86" i="3"/>
  <c r="AA86" i="3"/>
  <c r="Z86" i="3"/>
  <c r="Y86" i="3"/>
  <c r="X86" i="3"/>
  <c r="W86" i="3"/>
  <c r="V86" i="3"/>
  <c r="U86" i="3"/>
  <c r="T86" i="3"/>
  <c r="S86" i="3"/>
  <c r="R86" i="3"/>
  <c r="AE85" i="3"/>
  <c r="AD85" i="3"/>
  <c r="AC85" i="3"/>
  <c r="AB85" i="3"/>
  <c r="AA85" i="3"/>
  <c r="Z85" i="3"/>
  <c r="Y85" i="3"/>
  <c r="X85" i="3"/>
  <c r="W85" i="3"/>
  <c r="V85" i="3"/>
  <c r="U85" i="3"/>
  <c r="T85" i="3"/>
  <c r="S85" i="3"/>
  <c r="R85" i="3"/>
  <c r="AE84" i="3"/>
  <c r="AD84" i="3"/>
  <c r="AC84" i="3"/>
  <c r="AB84" i="3"/>
  <c r="AA84" i="3"/>
  <c r="Z84" i="3"/>
  <c r="Y84" i="3"/>
  <c r="X84" i="3"/>
  <c r="W84" i="3"/>
  <c r="V84" i="3"/>
  <c r="U84" i="3"/>
  <c r="T84" i="3"/>
  <c r="S84" i="3"/>
  <c r="R84" i="3"/>
  <c r="AE83" i="3"/>
  <c r="AD83" i="3"/>
  <c r="AC83" i="3"/>
  <c r="AB83" i="3"/>
  <c r="AA83" i="3"/>
  <c r="Z83" i="3"/>
  <c r="Y83" i="3"/>
  <c r="X83" i="3"/>
  <c r="W83" i="3"/>
  <c r="V83" i="3"/>
  <c r="U83" i="3"/>
  <c r="T83" i="3"/>
  <c r="S83" i="3"/>
  <c r="R83" i="3"/>
  <c r="AE82" i="3"/>
  <c r="AD82" i="3"/>
  <c r="AC82" i="3"/>
  <c r="AB82" i="3"/>
  <c r="AA82" i="3"/>
  <c r="Z82" i="3"/>
  <c r="Y82" i="3"/>
  <c r="X82" i="3"/>
  <c r="W82" i="3"/>
  <c r="V82" i="3"/>
  <c r="U82" i="3"/>
  <c r="T82" i="3"/>
  <c r="S82" i="3"/>
  <c r="R82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AE73" i="3"/>
  <c r="AD73" i="3"/>
  <c r="AC73" i="3"/>
  <c r="AB73" i="3"/>
  <c r="AA73" i="3"/>
  <c r="Z73" i="3"/>
  <c r="Y73" i="3"/>
  <c r="X73" i="3"/>
  <c r="W73" i="3"/>
  <c r="V73" i="3"/>
  <c r="U73" i="3"/>
  <c r="T73" i="3"/>
  <c r="S73" i="3"/>
  <c r="R73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AE60" i="3"/>
  <c r="AD60" i="3"/>
  <c r="AC60" i="3"/>
  <c r="AB60" i="3"/>
  <c r="AA60" i="3"/>
  <c r="Z60" i="3"/>
  <c r="Y60" i="3"/>
  <c r="X60" i="3"/>
  <c r="W60" i="3"/>
  <c r="V60" i="3"/>
  <c r="U60" i="3"/>
  <c r="T60" i="3"/>
  <c r="S60" i="3"/>
  <c r="R60" i="3"/>
  <c r="AE59" i="3"/>
  <c r="AD59" i="3"/>
  <c r="AC59" i="3"/>
  <c r="AB59" i="3"/>
  <c r="AA59" i="3"/>
  <c r="Z59" i="3"/>
  <c r="Y59" i="3"/>
  <c r="X59" i="3"/>
  <c r="W59" i="3"/>
  <c r="V59" i="3"/>
  <c r="U59" i="3"/>
  <c r="T59" i="3"/>
  <c r="S59" i="3"/>
  <c r="R59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AE6" i="3"/>
  <c r="AD6" i="3"/>
  <c r="AC6" i="3"/>
  <c r="AB6" i="3"/>
  <c r="AA6" i="3"/>
  <c r="Z6" i="3"/>
  <c r="Y6" i="3"/>
  <c r="X6" i="3"/>
  <c r="W6" i="3"/>
  <c r="V6" i="3"/>
  <c r="U6" i="3"/>
  <c r="T6" i="3"/>
  <c r="S6" i="3"/>
  <c r="R6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AE3" i="3"/>
  <c r="AD3" i="3"/>
  <c r="AC3" i="3"/>
  <c r="AB3" i="3"/>
  <c r="AA3" i="3"/>
  <c r="Z3" i="3"/>
  <c r="Y3" i="3"/>
  <c r="X3" i="3"/>
  <c r="W3" i="3"/>
  <c r="V3" i="3"/>
  <c r="U3" i="3"/>
  <c r="T3" i="3"/>
  <c r="S3" i="3"/>
  <c r="R3" i="3"/>
</calcChain>
</file>

<file path=xl/sharedStrings.xml><?xml version="1.0" encoding="utf-8"?>
<sst xmlns="http://schemas.openxmlformats.org/spreadsheetml/2006/main" count="583" uniqueCount="233">
  <si>
    <t>Depth (m)</t>
  </si>
  <si>
    <t>Sample</t>
  </si>
  <si>
    <t>Fe</t>
  </si>
  <si>
    <t>Si</t>
  </si>
  <si>
    <t>Pb</t>
  </si>
  <si>
    <t>S</t>
  </si>
  <si>
    <t>Al</t>
  </si>
  <si>
    <t>K</t>
  </si>
  <si>
    <t>Ca</t>
  </si>
  <si>
    <t>Ti</t>
  </si>
  <si>
    <t>V</t>
  </si>
  <si>
    <t>Cr</t>
  </si>
  <si>
    <t>Ni</t>
  </si>
  <si>
    <t>Rb</t>
  </si>
  <si>
    <t>Zr</t>
  </si>
  <si>
    <t>Mo</t>
  </si>
  <si>
    <t>BLD4267</t>
  </si>
  <si>
    <t>&lt;LOD</t>
  </si>
  <si>
    <t>BLD4274</t>
  </si>
  <si>
    <t>BLD4300</t>
  </si>
  <si>
    <t>BLD4305</t>
  </si>
  <si>
    <t>BLD4309</t>
  </si>
  <si>
    <t>BLD4317</t>
  </si>
  <si>
    <t>BLD4327</t>
  </si>
  <si>
    <t>BLD4330</t>
  </si>
  <si>
    <t>BLD4331</t>
  </si>
  <si>
    <t>BLD4335</t>
  </si>
  <si>
    <t>BLD4337</t>
  </si>
  <si>
    <t>BLD4339</t>
  </si>
  <si>
    <t>Device A (Old Device)</t>
  </si>
  <si>
    <t>NA</t>
  </si>
  <si>
    <t>Correction</t>
  </si>
  <si>
    <t>Element</t>
  </si>
  <si>
    <t>Linear Regression Equation</t>
  </si>
  <si>
    <t>R2 value of correlation</t>
  </si>
  <si>
    <t>Y = 0.8044X + 0.8828</t>
  </si>
  <si>
    <t>Y=1.1432X+0.9079</t>
  </si>
  <si>
    <t>Y=0.9481X+ 0.00005</t>
  </si>
  <si>
    <t>Y=0.6721X+0.2481</t>
  </si>
  <si>
    <t>Y=1.2602X+0.3345</t>
  </si>
  <si>
    <t>Y=1.13X+0.0146</t>
  </si>
  <si>
    <t>Y=1.1943X+0.1948</t>
  </si>
  <si>
    <t>Y= 1.0395X+0.0093</t>
  </si>
  <si>
    <t>Y= 1.3928X+0.0017</t>
  </si>
  <si>
    <t>Y= 1.3238X+0.0008</t>
  </si>
  <si>
    <t>Y= 1.0354X+0.0002</t>
  </si>
  <si>
    <t>Y=1.0182X+0.0002</t>
  </si>
  <si>
    <t>Y=0.9305X+0.0005</t>
  </si>
  <si>
    <t>Orignal Data from Device A</t>
  </si>
  <si>
    <t xml:space="preserve">Corrected Data </t>
  </si>
  <si>
    <t>Field 1</t>
  </si>
  <si>
    <t>BLD4157</t>
  </si>
  <si>
    <t>BLD4158</t>
  </si>
  <si>
    <t>BLD4159</t>
  </si>
  <si>
    <t>BLD4161</t>
  </si>
  <si>
    <t>BLD4163</t>
  </si>
  <si>
    <t>BLD4167</t>
  </si>
  <si>
    <t>BLD4171</t>
  </si>
  <si>
    <t>BLD4174</t>
  </si>
  <si>
    <t>BLD4177</t>
  </si>
  <si>
    <t>BLD4179</t>
  </si>
  <si>
    <t>BLD4183</t>
  </si>
  <si>
    <t>BLD4185</t>
  </si>
  <si>
    <t>BLD4187</t>
  </si>
  <si>
    <t>BLD4188</t>
  </si>
  <si>
    <t>BLD4189</t>
  </si>
  <si>
    <t>BLD4190</t>
  </si>
  <si>
    <t>BLD4192</t>
  </si>
  <si>
    <t>BLD4197</t>
  </si>
  <si>
    <t>BLD4199</t>
  </si>
  <si>
    <t>BLD4204</t>
  </si>
  <si>
    <t>BLD4206</t>
  </si>
  <si>
    <t>BLD4207</t>
  </si>
  <si>
    <t>BLD4208</t>
  </si>
  <si>
    <t>BLD4209</t>
  </si>
  <si>
    <t>BLD4210</t>
  </si>
  <si>
    <t>BLD4212</t>
  </si>
  <si>
    <t>BLD4213</t>
  </si>
  <si>
    <t>BLD4214</t>
  </si>
  <si>
    <t>BLD4215</t>
  </si>
  <si>
    <t>BLD4219</t>
  </si>
  <si>
    <t>BLD4221</t>
  </si>
  <si>
    <t>BLD4223</t>
  </si>
  <si>
    <t>BLD4224</t>
  </si>
  <si>
    <t>BLD4226</t>
  </si>
  <si>
    <t>BLD4227</t>
  </si>
  <si>
    <t>BLD4230</t>
  </si>
  <si>
    <t>BLD4233</t>
  </si>
  <si>
    <t>BLD4234</t>
  </si>
  <si>
    <t>BLD4235</t>
  </si>
  <si>
    <t>BLD4238</t>
  </si>
  <si>
    <t>BLD4243</t>
  </si>
  <si>
    <t>BLD4247</t>
  </si>
  <si>
    <t>BLD4248</t>
  </si>
  <si>
    <t>BLD4250</t>
  </si>
  <si>
    <t>BLD4252</t>
  </si>
  <si>
    <t>BLD4253</t>
  </si>
  <si>
    <t>BLD4254</t>
  </si>
  <si>
    <t>BLD4256</t>
  </si>
  <si>
    <t>BLD4257</t>
  </si>
  <si>
    <t>BLD4258</t>
  </si>
  <si>
    <t>BLD4260</t>
  </si>
  <si>
    <t>BLD4261</t>
  </si>
  <si>
    <t>BLD4262</t>
  </si>
  <si>
    <t>BLD4263</t>
  </si>
  <si>
    <t>BLD4265</t>
  </si>
  <si>
    <t>BLD4266</t>
  </si>
  <si>
    <t>BLD4268</t>
  </si>
  <si>
    <t>BLD4269</t>
  </si>
  <si>
    <t>BLD4270</t>
  </si>
  <si>
    <t>BLD4271</t>
  </si>
  <si>
    <t>BLD4272</t>
  </si>
  <si>
    <t>BLD4273</t>
  </si>
  <si>
    <t>BLD4276</t>
  </si>
  <si>
    <t>BLD4277</t>
  </si>
  <si>
    <t>BLD4278</t>
  </si>
  <si>
    <t>BLD4284</t>
  </si>
  <si>
    <t>BLD4285</t>
  </si>
  <si>
    <t>BLD4286</t>
  </si>
  <si>
    <t>BLD4288</t>
  </si>
  <si>
    <t>BLD4289</t>
  </si>
  <si>
    <t>BLD4290</t>
  </si>
  <si>
    <t>BLD4292</t>
  </si>
  <si>
    <t>BLD4293</t>
  </si>
  <si>
    <t>BLD4294</t>
  </si>
  <si>
    <t>BLD4296</t>
  </si>
  <si>
    <t>BLD4298</t>
  </si>
  <si>
    <t>BLD4299</t>
  </si>
  <si>
    <t>BLD4302</t>
  </si>
  <si>
    <t>BLD4303</t>
  </si>
  <si>
    <t>BLD4314</t>
  </si>
  <si>
    <t>BLD4315</t>
  </si>
  <si>
    <t>BLD4318</t>
  </si>
  <si>
    <t>BLD4320</t>
  </si>
  <si>
    <t>BLD4321</t>
  </si>
  <si>
    <t>BLD4321a</t>
  </si>
  <si>
    <t>BLD4324</t>
  </si>
  <si>
    <t>BLD4325</t>
  </si>
  <si>
    <t>BLD4336</t>
  </si>
  <si>
    <t>BLD4340</t>
  </si>
  <si>
    <t>BLD4341</t>
  </si>
  <si>
    <t>BLD4342</t>
  </si>
  <si>
    <t>BLD4343</t>
  </si>
  <si>
    <t>BLD4344</t>
  </si>
  <si>
    <t>BLD4346</t>
  </si>
  <si>
    <t>BLD4347</t>
  </si>
  <si>
    <t>BLD4348</t>
  </si>
  <si>
    <t>BLD4350</t>
  </si>
  <si>
    <t>BLD4351</t>
  </si>
  <si>
    <t>BLD4352</t>
  </si>
  <si>
    <t>BLD4353</t>
  </si>
  <si>
    <t>BLD4355</t>
  </si>
  <si>
    <t>BLD4360</t>
  </si>
  <si>
    <t>BLD4361</t>
  </si>
  <si>
    <t>BLD4363</t>
  </si>
  <si>
    <t>BLD4366</t>
  </si>
  <si>
    <t>BLD4367</t>
  </si>
  <si>
    <t>BLD4370</t>
  </si>
  <si>
    <t>BLD4375</t>
  </si>
  <si>
    <t>BLD4375b</t>
  </si>
  <si>
    <t>BLD4377</t>
  </si>
  <si>
    <t>BLD4378</t>
  </si>
  <si>
    <t>BLD4380</t>
  </si>
  <si>
    <t>BLD4381</t>
  </si>
  <si>
    <t>BLD4382</t>
  </si>
  <si>
    <t>BLD4384</t>
  </si>
  <si>
    <t>BLD4385</t>
  </si>
  <si>
    <t>BLD4387</t>
  </si>
  <si>
    <t>BLD4389</t>
  </si>
  <si>
    <t>BLD4391</t>
  </si>
  <si>
    <t>BLD4393</t>
  </si>
  <si>
    <t>BLD4395</t>
  </si>
  <si>
    <t>BLD4396</t>
  </si>
  <si>
    <t>BLD4401</t>
  </si>
  <si>
    <t>BLD4403</t>
  </si>
  <si>
    <t>BLD4406</t>
  </si>
  <si>
    <t>BLD4408</t>
  </si>
  <si>
    <t>BLD4410</t>
  </si>
  <si>
    <t>BLD4411</t>
  </si>
  <si>
    <t>BLD4412</t>
  </si>
  <si>
    <t>BLD4417</t>
  </si>
  <si>
    <t>BLD4420</t>
  </si>
  <si>
    <t>BLD4422</t>
  </si>
  <si>
    <t>BLD4424</t>
  </si>
  <si>
    <t>BLD4425</t>
  </si>
  <si>
    <t>BLD4426</t>
  </si>
  <si>
    <t>BLD4429</t>
  </si>
  <si>
    <t>BLD4430</t>
  </si>
  <si>
    <t>BLD4432</t>
  </si>
  <si>
    <t>BLD4433</t>
  </si>
  <si>
    <t>BLD4438</t>
  </si>
  <si>
    <t>BLD4442</t>
  </si>
  <si>
    <t>BLD4443</t>
  </si>
  <si>
    <t>BLD4444</t>
  </si>
  <si>
    <t>BLD4445</t>
  </si>
  <si>
    <t>BLD4449</t>
  </si>
  <si>
    <t>BLD4450</t>
  </si>
  <si>
    <t>BLD4456</t>
  </si>
  <si>
    <t>BLD4458</t>
  </si>
  <si>
    <t>BLD4459</t>
  </si>
  <si>
    <t>BLD4460</t>
  </si>
  <si>
    <t>BLD4461</t>
  </si>
  <si>
    <t>BLD4463</t>
  </si>
  <si>
    <t>BLD4467</t>
  </si>
  <si>
    <t>BLD4469</t>
  </si>
  <si>
    <t>BLD4470</t>
  </si>
  <si>
    <t>BLD4472</t>
  </si>
  <si>
    <t>BLD4474</t>
  </si>
  <si>
    <t>BLD4477</t>
  </si>
  <si>
    <t>BLD4478</t>
  </si>
  <si>
    <t>BLD4480</t>
  </si>
  <si>
    <t>BLD4482</t>
  </si>
  <si>
    <t>BLD4487</t>
  </si>
  <si>
    <t>BLD4489</t>
  </si>
  <si>
    <t>BLD4490</t>
  </si>
  <si>
    <t>BLD4494</t>
  </si>
  <si>
    <t>BLD4496</t>
  </si>
  <si>
    <t>BLD4501</t>
  </si>
  <si>
    <t>BLD4503</t>
  </si>
  <si>
    <t>BLD4504</t>
  </si>
  <si>
    <t>BLD4506</t>
  </si>
  <si>
    <t>BLD4509</t>
  </si>
  <si>
    <t>BLD4511</t>
  </si>
  <si>
    <t>BLD4514</t>
  </si>
  <si>
    <t>BLD4517</t>
  </si>
  <si>
    <t>BLD4518</t>
  </si>
  <si>
    <t>BLD4519</t>
  </si>
  <si>
    <t>BLD4520</t>
  </si>
  <si>
    <t>BLD4522</t>
  </si>
  <si>
    <t>BLD4524</t>
  </si>
  <si>
    <t>BLD4526</t>
  </si>
  <si>
    <t>BLD4530</t>
  </si>
  <si>
    <t>This file contains uncorrected and corrected XRF data from Devide A associated with Hudson et al. (2015) Volumina Jurassica v. 23, 43–64.  For correction method see Supplemtnary Data File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</si>
</sst>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2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/>
    <xf numFmtId="164" fontId="2" fillId="0" borderId="0" xfId="0" applyNumberFormat="1" applyFont="1"/>
    <xf numFmtId="2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8656380406276754"/>
                  <c:y val="1.4602466431972076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4.572</c:v>
              </c:pt>
              <c:pt idx="1">
                <c:v>5.0382</c:v>
              </c:pt>
              <c:pt idx="2">
                <c:v>5.6945</c:v>
              </c:pt>
              <c:pt idx="3">
                <c:v>5.1347</c:v>
              </c:pt>
              <c:pt idx="4">
                <c:v>5.0277</c:v>
              </c:pt>
              <c:pt idx="5">
                <c:v>4.6548</c:v>
              </c:pt>
              <c:pt idx="6">
                <c:v>5.2542</c:v>
              </c:pt>
              <c:pt idx="7">
                <c:v>4.6244</c:v>
              </c:pt>
              <c:pt idx="8">
                <c:v>5.0904</c:v>
              </c:pt>
              <c:pt idx="9">
                <c:v>4.9984</c:v>
              </c:pt>
              <c:pt idx="10">
                <c:v>7.9579</c:v>
              </c:pt>
              <c:pt idx="11">
                <c:v>4.2926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4.6654</c:v>
              </c:pt>
              <c:pt idx="1">
                <c:v>4.8602999999999996</c:v>
              </c:pt>
              <c:pt idx="2">
                <c:v>5.9020999999999999</c:v>
              </c:pt>
              <c:pt idx="3">
                <c:v>5.3220999999999998</c:v>
              </c:pt>
              <c:pt idx="4">
                <c:v>5.2393999999999998</c:v>
              </c:pt>
              <c:pt idx="5">
                <c:v>4.9680999999999997</c:v>
              </c:pt>
              <c:pt idx="6">
                <c:v>5.3343999999999996</c:v>
              </c:pt>
              <c:pt idx="7">
                <c:v>4.7176999999999998</c:v>
              </c:pt>
              <c:pt idx="8">
                <c:v>5.2416999999999998</c:v>
              </c:pt>
              <c:pt idx="9">
                <c:v>5.0282</c:v>
              </c:pt>
              <c:pt idx="10">
                <c:v>5.7710999999999997</c:v>
              </c:pt>
              <c:pt idx="11">
                <c:v>4.5709999999999997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FB58-614D-B164-03CC40434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278512"/>
        <c:axId val="1414311632"/>
      </c:scatterChart>
      <c:valAx>
        <c:axId val="138127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4311632"/>
        <c:crosses val="autoZero"/>
        <c:crossBetween val="midCat"/>
      </c:valAx>
      <c:valAx>
        <c:axId val="141431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278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Rb</a:t>
            </a:r>
          </a:p>
        </c:rich>
      </c:tx>
      <c:layout>
        <c:manualLayout>
          <c:xMode val="edge"/>
          <c:yMode val="edge"/>
          <c:x val="0.48805186568361703"/>
          <c:y val="3.133477935709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8215581277972883"/>
                  <c:y val="-3.0496386725133639E-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0.0098</c:v>
              </c:pt>
              <c:pt idx="1">
                <c:v>0.0111</c:v>
              </c:pt>
              <c:pt idx="2">
                <c:v>0.0109</c:v>
              </c:pt>
              <c:pt idx="3">
                <c:v>0.0121</c:v>
              </c:pt>
              <c:pt idx="4">
                <c:v>0.0123</c:v>
              </c:pt>
              <c:pt idx="5">
                <c:v>0.012</c:v>
              </c:pt>
              <c:pt idx="6">
                <c:v>0.012</c:v>
              </c:pt>
              <c:pt idx="7">
                <c:v>0.0127</c:v>
              </c:pt>
              <c:pt idx="8">
                <c:v>0.0115</c:v>
              </c:pt>
              <c:pt idx="9">
                <c:v>0.0112</c:v>
              </c:pt>
              <c:pt idx="10">
                <c:v>0.0098</c:v>
              </c:pt>
              <c:pt idx="11">
                <c:v>0.0103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1.01E-2</c:v>
              </c:pt>
              <c:pt idx="1">
                <c:v>1.1299999999999999E-2</c:v>
              </c:pt>
              <c:pt idx="2">
                <c:v>1.1599999999999999E-2</c:v>
              </c:pt>
              <c:pt idx="3">
                <c:v>1.23E-2</c:v>
              </c:pt>
              <c:pt idx="4">
                <c:v>1.2500000000000001E-2</c:v>
              </c:pt>
              <c:pt idx="5">
                <c:v>1.2500000000000001E-2</c:v>
              </c:pt>
              <c:pt idx="6">
                <c:v>1.24E-2</c:v>
              </c:pt>
              <c:pt idx="7">
                <c:v>1.29E-2</c:v>
              </c:pt>
              <c:pt idx="8">
                <c:v>1.2E-2</c:v>
              </c:pt>
              <c:pt idx="9">
                <c:v>1.11E-2</c:v>
              </c:pt>
              <c:pt idx="10">
                <c:v>1.12E-2</c:v>
              </c:pt>
              <c:pt idx="11">
                <c:v>1.0699999999999999E-2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402-7549-959B-3441A9305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0979744"/>
        <c:axId val="1821322416"/>
      </c:scatterChart>
      <c:valAx>
        <c:axId val="143097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1322416"/>
        <c:crosses val="autoZero"/>
        <c:crossBetween val="midCat"/>
      </c:valAx>
      <c:valAx>
        <c:axId val="182132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0979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Zr</a:t>
            </a:r>
          </a:p>
        </c:rich>
      </c:tx>
      <c:layout>
        <c:manualLayout>
          <c:xMode val="edge"/>
          <c:yMode val="edge"/>
          <c:x val="0.48805186568361703"/>
          <c:y val="3.133477935709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9192314553015002"/>
                  <c:y val="-3.108336879683349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0.0274</c:v>
              </c:pt>
              <c:pt idx="1">
                <c:v>0.0209</c:v>
              </c:pt>
              <c:pt idx="2">
                <c:v>0.0235</c:v>
              </c:pt>
              <c:pt idx="3">
                <c:v>0.0221</c:v>
              </c:pt>
              <c:pt idx="4">
                <c:v>0.0219</c:v>
              </c:pt>
              <c:pt idx="5">
                <c:v>0.0215</c:v>
              </c:pt>
              <c:pt idx="6">
                <c:v>0.0178</c:v>
              </c:pt>
              <c:pt idx="7">
                <c:v>0.0197</c:v>
              </c:pt>
              <c:pt idx="8">
                <c:v>0.0185</c:v>
              </c:pt>
              <c:pt idx="9">
                <c:v>0.0177</c:v>
              </c:pt>
              <c:pt idx="10">
                <c:v>0.0165</c:v>
              </c:pt>
              <c:pt idx="11">
                <c:v>0.0161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2.5899999999999999E-2</c:v>
              </c:pt>
              <c:pt idx="1">
                <c:v>1.9699999999999999E-2</c:v>
              </c:pt>
              <c:pt idx="2">
                <c:v>2.1899999999999999E-2</c:v>
              </c:pt>
              <c:pt idx="3">
                <c:v>2.1299999999999999E-2</c:v>
              </c:pt>
              <c:pt idx="4">
                <c:v>2.07E-2</c:v>
              </c:pt>
              <c:pt idx="5">
                <c:v>2.0299999999999999E-2</c:v>
              </c:pt>
              <c:pt idx="6">
                <c:v>1.7399999999999999E-2</c:v>
              </c:pt>
              <c:pt idx="7">
                <c:v>1.8200000000000001E-2</c:v>
              </c:pt>
              <c:pt idx="8">
                <c:v>1.72E-2</c:v>
              </c:pt>
              <c:pt idx="9">
                <c:v>1.7000000000000001E-2</c:v>
              </c:pt>
              <c:pt idx="10">
                <c:v>1.66E-2</c:v>
              </c:pt>
              <c:pt idx="11">
                <c:v>1.66E-2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39D-2042-99BD-4C26B95CE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116016"/>
        <c:axId val="1474321376"/>
      </c:scatterChart>
      <c:valAx>
        <c:axId val="1352116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4321376"/>
        <c:crosses val="autoZero"/>
        <c:crossBetween val="midCat"/>
      </c:valAx>
      <c:valAx>
        <c:axId val="147432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116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696837623245197E-2"/>
          <c:y val="0.14051814029604739"/>
          <c:w val="0.89581648113803714"/>
          <c:h val="0.79593929958890142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8497908972826818"/>
                  <c:y val="-5.5529352920521406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7.8509</c:v>
              </c:pt>
              <c:pt idx="1">
                <c:v>9.0453</c:v>
              </c:pt>
              <c:pt idx="2">
                <c:v>8.7081</c:v>
              </c:pt>
              <c:pt idx="3">
                <c:v>9.747</c:v>
              </c:pt>
              <c:pt idx="4">
                <c:v>9.7594</c:v>
              </c:pt>
              <c:pt idx="5">
                <c:v>8.607</c:v>
              </c:pt>
              <c:pt idx="6">
                <c:v>10.2965</c:v>
              </c:pt>
              <c:pt idx="7">
                <c:v>10.6274</c:v>
              </c:pt>
              <c:pt idx="8">
                <c:v>9.5948</c:v>
              </c:pt>
              <c:pt idx="9">
                <c:v>9.6007</c:v>
              </c:pt>
              <c:pt idx="10">
                <c:v>9.7268</c:v>
              </c:pt>
              <c:pt idx="11">
                <c:v>9.7493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10.324400000000001</c:v>
              </c:pt>
              <c:pt idx="1">
                <c:v>11.5694</c:v>
              </c:pt>
              <c:pt idx="2">
                <c:v>11.8935</c:v>
              </c:pt>
              <c:pt idx="3">
                <c:v>11.992000000000001</c:v>
              </c:pt>
              <c:pt idx="4">
                <c:v>13.181800000000001</c:v>
              </c:pt>
              <c:pt idx="5">
                <c:v>12.871700000000001</c:v>
              </c:pt>
              <c:pt idx="6">
                <c:v>12.7782</c:v>
              </c:pt>
              <c:pt idx="7">
                <c:v>13.239100000000001</c:v>
              </c:pt>
              <c:pt idx="8">
                <c:v>12.738899999999999</c:v>
              </c:pt>
              <c:pt idx="9">
                <c:v>11.739100000000001</c:v>
              </c:pt>
              <c:pt idx="10">
                <c:v>12.469200000000001</c:v>
              </c:pt>
              <c:pt idx="11">
                <c:v>12.353199999999999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886B-5E4D-A0B0-EE6D27837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461824"/>
        <c:axId val="1356757952"/>
      </c:scatterChart>
      <c:valAx>
        <c:axId val="142446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6757952"/>
        <c:crosses val="autoZero"/>
        <c:crossBetween val="midCat"/>
      </c:valAx>
      <c:valAx>
        <c:axId val="135675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4461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9696837623245197E-2"/>
          <c:y val="0.11342974066323386"/>
          <c:w val="0.89581648113803714"/>
          <c:h val="0.82302769922171504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4363532393521441"/>
                  <c:y val="-5.929000131442726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24.2597</c:v>
              </c:pt>
              <c:pt idx="1">
                <c:v>23.0826</c:v>
              </c:pt>
              <c:pt idx="2">
                <c:v>20.7503</c:v>
              </c:pt>
              <c:pt idx="3">
                <c:v>24.973</c:v>
              </c:pt>
              <c:pt idx="4">
                <c:v>24.5375</c:v>
              </c:pt>
              <c:pt idx="5">
                <c:v>22.6588</c:v>
              </c:pt>
              <c:pt idx="6">
                <c:v>23.2326</c:v>
              </c:pt>
              <c:pt idx="7">
                <c:v>24.0418</c:v>
              </c:pt>
              <c:pt idx="8">
                <c:v>22.3215</c:v>
              </c:pt>
              <c:pt idx="9">
                <c:v>22.7893</c:v>
              </c:pt>
              <c:pt idx="10">
                <c:v>20.3101</c:v>
              </c:pt>
              <c:pt idx="11">
                <c:v>20.2672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27.88</c:v>
              </c:pt>
              <c:pt idx="1">
                <c:v>25.82</c:v>
              </c:pt>
              <c:pt idx="2">
                <c:v>28.49</c:v>
              </c:pt>
              <c:pt idx="3">
                <c:v>27.68</c:v>
              </c:pt>
              <c:pt idx="4">
                <c:v>29.73</c:v>
              </c:pt>
              <c:pt idx="5">
                <c:v>28.48</c:v>
              </c:pt>
              <c:pt idx="6">
                <c:v>26.3</c:v>
              </c:pt>
              <c:pt idx="7">
                <c:v>27.19</c:v>
              </c:pt>
              <c:pt idx="8">
                <c:v>26.69</c:v>
              </c:pt>
              <c:pt idx="9">
                <c:v>25.14</c:v>
              </c:pt>
              <c:pt idx="10">
                <c:v>25.39</c:v>
              </c:pt>
              <c:pt idx="11">
                <c:v>25.36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12D4-5041-8D76-89B8EC392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461824"/>
        <c:axId val="1356757952"/>
      </c:scatterChart>
      <c:valAx>
        <c:axId val="142446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6757952"/>
        <c:crosses val="autoZero"/>
        <c:crossBetween val="midCat"/>
      </c:valAx>
      <c:valAx>
        <c:axId val="135675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4461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61072864175282859"/>
                  <c:y val="-9.900082988084023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0.0021</c:v>
              </c:pt>
              <c:pt idx="1">
                <c:v>0.0019</c:v>
              </c:pt>
              <c:pt idx="2">
                <c:v>0.0023</c:v>
              </c:pt>
              <c:pt idx="3">
                <c:v>0.0021</c:v>
              </c:pt>
              <c:pt idx="4">
                <c:v>0.0022</c:v>
              </c:pt>
              <c:pt idx="5">
                <c:v>0.0022</c:v>
              </c:pt>
              <c:pt idx="6">
                <c:v>0.0027</c:v>
              </c:pt>
              <c:pt idx="7">
                <c:v>0.0028</c:v>
              </c:pt>
              <c:pt idx="8">
                <c:v>0.0023</c:v>
              </c:pt>
              <c:pt idx="9">
                <c:v>0.0022</c:v>
              </c:pt>
              <c:pt idx="10">
                <c:v>0.002</c:v>
              </c:pt>
              <c:pt idx="11">
                <c:v>0.002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2.0999999999999999E-3</c:v>
              </c:pt>
              <c:pt idx="1">
                <c:v>1.9E-3</c:v>
              </c:pt>
              <c:pt idx="2">
                <c:v>1.6999999999999999E-3</c:v>
              </c:pt>
              <c:pt idx="3">
                <c:v>2E-3</c:v>
              </c:pt>
              <c:pt idx="4">
                <c:v>1.9E-3</c:v>
              </c:pt>
              <c:pt idx="5">
                <c:v>2.0999999999999999E-3</c:v>
              </c:pt>
              <c:pt idx="6">
                <c:v>2.8999999999999998E-3</c:v>
              </c:pt>
              <c:pt idx="7">
                <c:v>2.5000000000000001E-3</c:v>
              </c:pt>
              <c:pt idx="8">
                <c:v>2.3E-3</c:v>
              </c:pt>
              <c:pt idx="9">
                <c:v>2.3999999999999998E-3</c:v>
              </c:pt>
              <c:pt idx="10">
                <c:v>2.0999999999999999E-3</c:v>
              </c:pt>
              <c:pt idx="11">
                <c:v>2.0999999999999999E-3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801-4245-95F6-199035C36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56709088"/>
        <c:axId val="1352217664"/>
      </c:scatterChart>
      <c:valAx>
        <c:axId val="1756709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2217664"/>
        <c:crosses val="autoZero"/>
        <c:crossBetween val="midCat"/>
      </c:valAx>
      <c:valAx>
        <c:axId val="135221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6709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</a:t>
            </a:r>
          </a:p>
        </c:rich>
      </c:tx>
      <c:layout>
        <c:manualLayout>
          <c:xMode val="edge"/>
          <c:yMode val="edge"/>
          <c:x val="0.48805186568361703"/>
          <c:y val="3.133477935709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49756935871911917"/>
                  <c:y val="-6.4124083078490107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1.5523</c:v>
              </c:pt>
              <c:pt idx="1">
                <c:v>1.6481</c:v>
              </c:pt>
              <c:pt idx="2">
                <c:v>1.7786</c:v>
              </c:pt>
              <c:pt idx="3">
                <c:v>1.924</c:v>
              </c:pt>
              <c:pt idx="4">
                <c:v>1.9048</c:v>
              </c:pt>
              <c:pt idx="5">
                <c:v>1.8004</c:v>
              </c:pt>
              <c:pt idx="6">
                <c:v>1.8167</c:v>
              </c:pt>
              <c:pt idx="7">
                <c:v>1.961</c:v>
              </c:pt>
              <c:pt idx="8">
                <c:v>1.7217</c:v>
              </c:pt>
              <c:pt idx="9">
                <c:v>1.6631</c:v>
              </c:pt>
              <c:pt idx="10">
                <c:v>1.5012</c:v>
              </c:pt>
              <c:pt idx="11">
                <c:v>1.597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1.748</c:v>
              </c:pt>
              <c:pt idx="1">
                <c:v>1.895</c:v>
              </c:pt>
              <c:pt idx="2">
                <c:v>2.0459000000000001</c:v>
              </c:pt>
              <c:pt idx="3">
                <c:v>2.1217999999999999</c:v>
              </c:pt>
              <c:pt idx="4">
                <c:v>2.1863999999999999</c:v>
              </c:pt>
              <c:pt idx="5">
                <c:v>2.0773000000000001</c:v>
              </c:pt>
              <c:pt idx="6">
                <c:v>2.0638000000000001</c:v>
              </c:pt>
              <c:pt idx="7">
                <c:v>2.2004999999999999</c:v>
              </c:pt>
              <c:pt idx="8">
                <c:v>2.0423</c:v>
              </c:pt>
              <c:pt idx="9">
                <c:v>1.8107</c:v>
              </c:pt>
              <c:pt idx="10">
                <c:v>1.8364</c:v>
              </c:pt>
              <c:pt idx="11">
                <c:v>1.7432000000000001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074-FD49-88D2-4C4760137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287936"/>
        <c:axId val="1332744480"/>
      </c:scatterChart>
      <c:valAx>
        <c:axId val="137728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2744480"/>
        <c:crosses val="autoZero"/>
        <c:crossBetween val="midCat"/>
      </c:valAx>
      <c:valAx>
        <c:axId val="133274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287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</a:t>
            </a:r>
          </a:p>
        </c:rich>
      </c:tx>
      <c:layout>
        <c:manualLayout>
          <c:xMode val="edge"/>
          <c:yMode val="edge"/>
          <c:x val="0.48805186568361703"/>
          <c:y val="3.133477935709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9432720314798615"/>
                  <c:y val="-3.32361131224306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5.3246</c:v>
              </c:pt>
              <c:pt idx="1">
                <c:v>5.5299</c:v>
              </c:pt>
              <c:pt idx="2">
                <c:v>2.786</c:v>
              </c:pt>
              <c:pt idx="3">
                <c:v>2.2633</c:v>
              </c:pt>
              <c:pt idx="4">
                <c:v>2.5048</c:v>
              </c:pt>
              <c:pt idx="5">
                <c:v>2.4971</c:v>
              </c:pt>
              <c:pt idx="6">
                <c:v>2.3923</c:v>
              </c:pt>
              <c:pt idx="7">
                <c:v>1.577</c:v>
              </c:pt>
              <c:pt idx="8">
                <c:v>2.6872</c:v>
              </c:pt>
              <c:pt idx="9">
                <c:v>3.75</c:v>
              </c:pt>
              <c:pt idx="10">
                <c:v>4.0676</c:v>
              </c:pt>
              <c:pt idx="11">
                <c:v>4.1197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6.0556000000000001</c:v>
              </c:pt>
              <c:pt idx="1">
                <c:v>6.0651000000000002</c:v>
              </c:pt>
              <c:pt idx="2">
                <c:v>3.2313999999999998</c:v>
              </c:pt>
              <c:pt idx="3">
                <c:v>2.5897999999999999</c:v>
              </c:pt>
              <c:pt idx="4">
                <c:v>3.3902999999999999</c:v>
              </c:pt>
              <c:pt idx="5">
                <c:v>3.4626999999999999</c:v>
              </c:pt>
              <c:pt idx="6">
                <c:v>2.8742999999999999</c:v>
              </c:pt>
              <c:pt idx="7">
                <c:v>1.9452</c:v>
              </c:pt>
              <c:pt idx="8">
                <c:v>3.157</c:v>
              </c:pt>
              <c:pt idx="9">
                <c:v>5.5313999999999997</c:v>
              </c:pt>
              <c:pt idx="10">
                <c:v>5.3357000000000001</c:v>
              </c:pt>
              <c:pt idx="11">
                <c:v>6.0671999999999997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1326-664B-8BA4-EBB75A5E5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4390656"/>
        <c:axId val="1429973360"/>
      </c:scatterChart>
      <c:valAx>
        <c:axId val="142439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9973360"/>
        <c:crosses val="autoZero"/>
        <c:crossBetween val="midCat"/>
      </c:valAx>
      <c:valAx>
        <c:axId val="142997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24390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</a:t>
            </a:r>
          </a:p>
        </c:rich>
      </c:tx>
      <c:layout>
        <c:manualLayout>
          <c:xMode val="edge"/>
          <c:yMode val="edge"/>
          <c:x val="0.48805186568361703"/>
          <c:y val="3.133477935709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4801784574891297E-2"/>
          <c:y val="0.160468886729844"/>
          <c:w val="0.87515675061565301"/>
          <c:h val="0.7744304362415369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8887429161715654"/>
                  <c:y val="-5.600963687233070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0.4957</c:v>
              </c:pt>
              <c:pt idx="1">
                <c:v>0.5148</c:v>
              </c:pt>
              <c:pt idx="2">
                <c:v>0.488</c:v>
              </c:pt>
              <c:pt idx="3">
                <c:v>0.5258</c:v>
              </c:pt>
              <c:pt idx="4">
                <c:v>0.5378</c:v>
              </c:pt>
              <c:pt idx="5">
                <c:v>0.5164</c:v>
              </c:pt>
              <c:pt idx="6">
                <c:v>0.5207</c:v>
              </c:pt>
              <c:pt idx="7">
                <c:v>0.544</c:v>
              </c:pt>
              <c:pt idx="8">
                <c:v>0.5136</c:v>
              </c:pt>
              <c:pt idx="9">
                <c:v>0.5183</c:v>
              </c:pt>
              <c:pt idx="10">
                <c:v>0.4382</c:v>
              </c:pt>
              <c:pt idx="11">
                <c:v>0.4905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0.50980000000000003</c:v>
              </c:pt>
              <c:pt idx="1">
                <c:v>0.52410000000000001</c:v>
              </c:pt>
              <c:pt idx="2">
                <c:v>0.52659999999999996</c:v>
              </c:pt>
              <c:pt idx="3">
                <c:v>0.54300000000000004</c:v>
              </c:pt>
              <c:pt idx="4">
                <c:v>0.56440000000000001</c:v>
              </c:pt>
              <c:pt idx="5">
                <c:v>0.58230000000000004</c:v>
              </c:pt>
              <c:pt idx="6">
                <c:v>0.53569999999999995</c:v>
              </c:pt>
              <c:pt idx="7">
                <c:v>0.56459999999999999</c:v>
              </c:pt>
              <c:pt idx="8">
                <c:v>0.55600000000000005</c:v>
              </c:pt>
              <c:pt idx="9">
                <c:v>0.51900000000000002</c:v>
              </c:pt>
              <c:pt idx="10">
                <c:v>0.51780000000000004</c:v>
              </c:pt>
              <c:pt idx="11">
                <c:v>0.52270000000000005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6B05-FE4E-B4CB-CF06F8757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97144368"/>
        <c:axId val="1797145728"/>
      </c:scatterChart>
      <c:valAx>
        <c:axId val="179714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145728"/>
        <c:crosses val="autoZero"/>
        <c:crossBetween val="midCat"/>
      </c:valAx>
      <c:valAx>
        <c:axId val="179714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97144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</a:t>
            </a:r>
          </a:p>
        </c:rich>
      </c:tx>
      <c:layout>
        <c:manualLayout>
          <c:xMode val="edge"/>
          <c:yMode val="edge"/>
          <c:x val="0.48805186568361703"/>
          <c:y val="3.133477935709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784482619493635E-2"/>
          <c:y val="0.14556149403518193"/>
          <c:w val="0.87555618335803231"/>
          <c:h val="0.7915027245993840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411570945226144"/>
                  <c:y val="-7.05614316239316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0.0277</c:v>
              </c:pt>
              <c:pt idx="1">
                <c:v>0.0254</c:v>
              </c:pt>
              <c:pt idx="2">
                <c:v>0.0257</c:v>
              </c:pt>
              <c:pt idx="3">
                <c:v>0.0272</c:v>
              </c:pt>
              <c:pt idx="4">
                <c:v>0.0274</c:v>
              </c:pt>
              <c:pt idx="5">
                <c:v>0.0263</c:v>
              </c:pt>
              <c:pt idx="6">
                <c:v>0.0301</c:v>
              </c:pt>
              <c:pt idx="7">
                <c:v>0.0344</c:v>
              </c:pt>
              <c:pt idx="8">
                <c:v>0.0293</c:v>
              </c:pt>
              <c:pt idx="9">
                <c:v>0.0281</c:v>
              </c:pt>
              <c:pt idx="10">
                <c:v>0.0306</c:v>
              </c:pt>
              <c:pt idx="11">
                <c:v>0.0262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3.9199999999999999E-2</c:v>
              </c:pt>
              <c:pt idx="1">
                <c:v>4.0099999999999997E-2</c:v>
              </c:pt>
              <c:pt idx="2">
                <c:v>3.44E-2</c:v>
              </c:pt>
              <c:pt idx="3">
                <c:v>3.9600000000000003E-2</c:v>
              </c:pt>
              <c:pt idx="4">
                <c:v>4.1700000000000001E-2</c:v>
              </c:pt>
              <c:pt idx="5">
                <c:v>4.4699999999999997E-2</c:v>
              </c:pt>
              <c:pt idx="6">
                <c:v>4.4900000000000002E-2</c:v>
              </c:pt>
              <c:pt idx="7">
                <c:v>4.53E-2</c:v>
              </c:pt>
              <c:pt idx="8">
                <c:v>4.0500000000000001E-2</c:v>
              </c:pt>
              <c:pt idx="9">
                <c:v>4.1599999999999998E-2</c:v>
              </c:pt>
              <c:pt idx="10">
                <c:v>4.2099999999999999E-2</c:v>
              </c:pt>
              <c:pt idx="11">
                <c:v>3.9399999999999998E-2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B8B-0549-B3A7-A783A5BB8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6922736"/>
        <c:axId val="1381120288"/>
      </c:scatterChart>
      <c:valAx>
        <c:axId val="14069227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1120288"/>
        <c:crosses val="autoZero"/>
        <c:crossBetween val="midCat"/>
      </c:valAx>
      <c:valAx>
        <c:axId val="138112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6922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</a:t>
            </a:r>
          </a:p>
        </c:rich>
      </c:tx>
      <c:layout>
        <c:manualLayout>
          <c:xMode val="edge"/>
          <c:yMode val="edge"/>
          <c:x val="0.48805186568361703"/>
          <c:y val="3.133477935709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8634813113641915"/>
                  <c:y val="-3.8435852864939425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0.0108</c:v>
              </c:pt>
              <c:pt idx="1">
                <c:v>0.0105</c:v>
              </c:pt>
              <c:pt idx="2">
                <c:v>0.0088</c:v>
              </c:pt>
              <c:pt idx="3">
                <c:v>0.0102</c:v>
              </c:pt>
              <c:pt idx="4">
                <c:v>0.0095</c:v>
              </c:pt>
              <c:pt idx="5">
                <c:v>0.0109</c:v>
              </c:pt>
              <c:pt idx="6">
                <c:v>0.0096</c:v>
              </c:pt>
              <c:pt idx="7">
                <c:v>0.0091</c:v>
              </c:pt>
              <c:pt idx="8">
                <c:v>0.0108</c:v>
              </c:pt>
              <c:pt idx="9">
                <c:v>0.0105</c:v>
              </c:pt>
              <c:pt idx="10">
                <c:v>0.0089</c:v>
              </c:pt>
              <c:pt idx="11">
                <c:v>0.0099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1.26E-2</c:v>
              </c:pt>
              <c:pt idx="1">
                <c:v>1.4E-2</c:v>
              </c:pt>
              <c:pt idx="2">
                <c:v>1.37E-2</c:v>
              </c:pt>
              <c:pt idx="3">
                <c:v>1.5699999999999999E-2</c:v>
              </c:pt>
              <c:pt idx="4">
                <c:v>1.3100000000000001E-2</c:v>
              </c:pt>
              <c:pt idx="5">
                <c:v>1.49E-2</c:v>
              </c:pt>
              <c:pt idx="6">
                <c:v>1.4999999999999999E-2</c:v>
              </c:pt>
              <c:pt idx="7">
                <c:v>1.4999999999999999E-2</c:v>
              </c:pt>
              <c:pt idx="8">
                <c:v>1.41E-2</c:v>
              </c:pt>
              <c:pt idx="9">
                <c:v>1.34E-2</c:v>
              </c:pt>
              <c:pt idx="10">
                <c:v>1.3100000000000001E-2</c:v>
              </c:pt>
              <c:pt idx="11">
                <c:v>1.44E-2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CD7-9E4B-9E78-F18E8E279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4850592"/>
        <c:axId val="1820760720"/>
      </c:scatterChart>
      <c:valAx>
        <c:axId val="1404850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0760720"/>
        <c:crosses val="autoZero"/>
        <c:crossBetween val="midCat"/>
      </c:valAx>
      <c:valAx>
        <c:axId val="182076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48505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</a:t>
            </a:r>
          </a:p>
        </c:rich>
      </c:tx>
      <c:layout>
        <c:manualLayout>
          <c:xMode val="edge"/>
          <c:yMode val="edge"/>
          <c:x val="0.48805186568361703"/>
          <c:y val="3.13347793570969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58878777297250506"/>
                  <c:y val="-5.223580137060313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strLit>
              <c:ptCount val="13"/>
              <c:pt idx="0">
                <c:v>0.006</c:v>
              </c:pt>
              <c:pt idx="1">
                <c:v>0.0066</c:v>
              </c:pt>
              <c:pt idx="2">
                <c:v>0.0064</c:v>
              </c:pt>
              <c:pt idx="3">
                <c:v>0.0062</c:v>
              </c:pt>
              <c:pt idx="4">
                <c:v>0.0067</c:v>
              </c:pt>
              <c:pt idx="5">
                <c:v>0.0063</c:v>
              </c:pt>
              <c:pt idx="6">
                <c:v>0.0081</c:v>
              </c:pt>
              <c:pt idx="7">
                <c:v>0.0078</c:v>
              </c:pt>
              <c:pt idx="8">
                <c:v>0.0078</c:v>
              </c:pt>
              <c:pt idx="9">
                <c:v>0.0067</c:v>
              </c:pt>
              <c:pt idx="10">
                <c:v>0.0068</c:v>
              </c:pt>
              <c:pt idx="11">
                <c:v>0.0063</c:v>
              </c:pt>
              <c:pt idx="12">
                <c:v>0</c:v>
              </c:pt>
            </c:strLit>
          </c:xVal>
          <c:yVal>
            <c:numLit>
              <c:formatCode>General</c:formatCode>
              <c:ptCount val="13"/>
              <c:pt idx="0">
                <c:v>6.4000000000000003E-3</c:v>
              </c:pt>
              <c:pt idx="1">
                <c:v>7.3000000000000001E-3</c:v>
              </c:pt>
              <c:pt idx="2">
                <c:v>6.8999999999999999E-3</c:v>
              </c:pt>
              <c:pt idx="3">
                <c:v>6.4000000000000003E-3</c:v>
              </c:pt>
              <c:pt idx="4">
                <c:v>7.1000000000000004E-3</c:v>
              </c:pt>
              <c:pt idx="5">
                <c:v>7.7999999999999996E-3</c:v>
              </c:pt>
              <c:pt idx="6">
                <c:v>8.0000000000000002E-3</c:v>
              </c:pt>
              <c:pt idx="7">
                <c:v>7.7999999999999996E-3</c:v>
              </c:pt>
              <c:pt idx="8">
                <c:v>8.3999999999999995E-3</c:v>
              </c:pt>
              <c:pt idx="9">
                <c:v>7.0000000000000001E-3</c:v>
              </c:pt>
              <c:pt idx="10">
                <c:v>7.7999999999999996E-3</c:v>
              </c:pt>
              <c:pt idx="11">
                <c:v>6.4999999999999997E-3</c:v>
              </c:pt>
              <c:pt idx="12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2CE5-4043-BC2D-85E474338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262432"/>
        <c:axId val="1408476144"/>
      </c:scatterChart>
      <c:valAx>
        <c:axId val="14682624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476144"/>
        <c:crosses val="autoZero"/>
        <c:crossBetween val="midCat"/>
      </c:valAx>
      <c:valAx>
        <c:axId val="140847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826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40</xdr:col>
      <xdr:colOff>96363</xdr:colOff>
      <xdr:row>79</xdr:row>
      <xdr:rowOff>189919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6B6D300-B9AE-CD4A-8B4F-6A9C33A557B8}"/>
            </a:ext>
          </a:extLst>
        </xdr:cNvPr>
        <xdr:cNvGrpSpPr/>
      </xdr:nvGrpSpPr>
      <xdr:grpSpPr>
        <a:xfrm>
          <a:off x="15176500" y="203200"/>
          <a:ext cx="19374963" cy="16039519"/>
          <a:chOff x="8896611" y="18517913"/>
          <a:chExt cx="19082863" cy="16039519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21ED6B59-5713-D91A-C26C-102A187309C2}"/>
              </a:ext>
            </a:extLst>
          </xdr:cNvPr>
          <xdr:cNvGraphicFramePr/>
        </xdr:nvGraphicFramePr>
        <xdr:xfrm>
          <a:off x="9452486" y="18517913"/>
          <a:ext cx="6114305" cy="374046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99E553CB-E676-9C40-9356-3001F2A6C6AC}"/>
              </a:ext>
            </a:extLst>
          </xdr:cNvPr>
          <xdr:cNvGraphicFramePr/>
        </xdr:nvGraphicFramePr>
        <xdr:xfrm>
          <a:off x="15622641" y="18525636"/>
          <a:ext cx="6116675" cy="37506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EBD28C14-7DA7-6B0B-C878-079FD840D718}"/>
              </a:ext>
            </a:extLst>
          </xdr:cNvPr>
          <xdr:cNvGraphicFramePr/>
        </xdr:nvGraphicFramePr>
        <xdr:xfrm>
          <a:off x="21854575" y="18546849"/>
          <a:ext cx="6112908" cy="37427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Chart 5">
            <a:extLst>
              <a:ext uri="{FF2B5EF4-FFF2-40B4-BE49-F238E27FC236}">
                <a16:creationId xmlns:a16="http://schemas.microsoft.com/office/drawing/2014/main" id="{504C8528-85EE-7C0B-209E-3BB78616963A}"/>
              </a:ext>
            </a:extLst>
          </xdr:cNvPr>
          <xdr:cNvGraphicFramePr/>
        </xdr:nvGraphicFramePr>
        <xdr:xfrm>
          <a:off x="15704368" y="22449160"/>
          <a:ext cx="6091808" cy="374445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Chart 6">
            <a:extLst>
              <a:ext uri="{FF2B5EF4-FFF2-40B4-BE49-F238E27FC236}">
                <a16:creationId xmlns:a16="http://schemas.microsoft.com/office/drawing/2014/main" id="{459C4216-A236-D7B7-1500-2D369B4B81C4}"/>
              </a:ext>
            </a:extLst>
          </xdr:cNvPr>
          <xdr:cNvGraphicFramePr/>
        </xdr:nvGraphicFramePr>
        <xdr:xfrm>
          <a:off x="21863607" y="22479001"/>
          <a:ext cx="6104220" cy="37427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8055ABB1-FE56-5F49-752F-45FA034C8CAF}"/>
              </a:ext>
            </a:extLst>
          </xdr:cNvPr>
          <xdr:cNvGraphicFramePr/>
        </xdr:nvGraphicFramePr>
        <xdr:xfrm>
          <a:off x="9550423" y="26262895"/>
          <a:ext cx="6055165" cy="373648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E1F7B626-64A2-71E6-35BC-76E85619AC43}"/>
              </a:ext>
            </a:extLst>
          </xdr:cNvPr>
          <xdr:cNvGraphicFramePr/>
        </xdr:nvGraphicFramePr>
        <xdr:xfrm>
          <a:off x="15732076" y="26278952"/>
          <a:ext cx="6101524" cy="3744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7"/>
          </a:graphicData>
        </a:graphic>
      </xdr:graphicFrame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78FC409D-BCDA-8B26-3686-10804B0C16BC}"/>
              </a:ext>
            </a:extLst>
          </xdr:cNvPr>
          <xdr:cNvGraphicFramePr/>
        </xdr:nvGraphicFramePr>
        <xdr:xfrm>
          <a:off x="21870389" y="26319789"/>
          <a:ext cx="6108204" cy="37479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8"/>
          </a:graphicData>
        </a:graphic>
      </xdr:graphicFrame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E5DFA4A8-9E50-3B7F-C4DB-8C3C3EB1FF5A}"/>
              </a:ext>
            </a:extLst>
          </xdr:cNvPr>
          <xdr:cNvGraphicFramePr/>
        </xdr:nvGraphicFramePr>
        <xdr:xfrm>
          <a:off x="9463643" y="30146724"/>
          <a:ext cx="6096331" cy="37479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graphicFrame macro="">
        <xdr:nvGraphicFramePr>
          <xdr:cNvPr id="12" name="Chart 11">
            <a:extLst>
              <a:ext uri="{FF2B5EF4-FFF2-40B4-BE49-F238E27FC236}">
                <a16:creationId xmlns:a16="http://schemas.microsoft.com/office/drawing/2014/main" id="{AE2F8751-FFAB-E4F7-6750-7A399C7FB74C}"/>
              </a:ext>
            </a:extLst>
          </xdr:cNvPr>
          <xdr:cNvGraphicFramePr/>
        </xdr:nvGraphicFramePr>
        <xdr:xfrm>
          <a:off x="15723479" y="30146724"/>
          <a:ext cx="6108206" cy="37479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graphicFrame macro="">
        <xdr:nvGraphicFramePr>
          <xdr:cNvPr id="13" name="Chart 12">
            <a:extLst>
              <a:ext uri="{FF2B5EF4-FFF2-40B4-BE49-F238E27FC236}">
                <a16:creationId xmlns:a16="http://schemas.microsoft.com/office/drawing/2014/main" id="{4A6198EA-1E1C-984E-B0EE-DCC3F4E41045}"/>
              </a:ext>
            </a:extLst>
          </xdr:cNvPr>
          <xdr:cNvGraphicFramePr/>
        </xdr:nvGraphicFramePr>
        <xdr:xfrm>
          <a:off x="21871269" y="30146724"/>
          <a:ext cx="6108205" cy="374798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graphicFrame macro="">
        <xdr:nvGraphicFramePr>
          <xdr:cNvPr id="14" name="Chart 13">
            <a:extLst>
              <a:ext uri="{FF2B5EF4-FFF2-40B4-BE49-F238E27FC236}">
                <a16:creationId xmlns:a16="http://schemas.microsoft.com/office/drawing/2014/main" id="{A5D01FF5-DDDA-1E93-64EE-AD9F9D668FD7}"/>
              </a:ext>
            </a:extLst>
          </xdr:cNvPr>
          <xdr:cNvGraphicFramePr>
            <a:graphicFrameLocks/>
          </xdr:cNvGraphicFramePr>
        </xdr:nvGraphicFramePr>
        <xdr:xfrm>
          <a:off x="9508066" y="22411266"/>
          <a:ext cx="6091274" cy="375068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2"/>
          </a:graphicData>
        </a:graphic>
      </xdr:graphicFrame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F3318E98-DE51-B1FD-420E-41C0C2302E9A}"/>
              </a:ext>
            </a:extLst>
          </xdr:cNvPr>
          <xdr:cNvSpPr txBox="1"/>
        </xdr:nvSpPr>
        <xdr:spPr>
          <a:xfrm rot="16200000">
            <a:off x="6569893" y="25288318"/>
            <a:ext cx="5121450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GB" sz="2400" kern="1200"/>
              <a:t>Y</a:t>
            </a:r>
            <a:r>
              <a:rPr lang="en-GB" sz="2400" kern="1200" baseline="0"/>
              <a:t> Axis of all: </a:t>
            </a:r>
            <a:r>
              <a:rPr lang="en-GB" sz="2400" kern="1200"/>
              <a:t>Device</a:t>
            </a:r>
            <a:r>
              <a:rPr lang="en-GB" sz="2400" kern="1200" baseline="0"/>
              <a:t>-B (New device)</a:t>
            </a:r>
            <a:endParaRPr lang="en-GB" sz="2400" kern="12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973E2F26-EDED-D64F-893C-5031DB9CE96C}"/>
              </a:ext>
            </a:extLst>
          </xdr:cNvPr>
          <xdr:cNvSpPr txBox="1"/>
        </xdr:nvSpPr>
        <xdr:spPr>
          <a:xfrm>
            <a:off x="16566852" y="34089419"/>
            <a:ext cx="5912148" cy="46801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GB" sz="2400" kern="1200"/>
              <a:t>X-Axis of all: Device</a:t>
            </a:r>
            <a:r>
              <a:rPr lang="en-GB" sz="2400" kern="1200" baseline="0"/>
              <a:t>-A (Old device)</a:t>
            </a:r>
            <a:endParaRPr lang="en-GB" sz="2400" kern="12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1E4F9-DEE6-004F-9875-1382D599B733}">
  <dimension ref="A1:P27"/>
  <sheetViews>
    <sheetView workbookViewId="0">
      <selection activeCell="A28" sqref="A28:XFD28"/>
    </sheetView>
  </sheetViews>
  <sheetFormatPr baseColWidth="10" defaultColWidth="11" defaultRowHeight="16" x14ac:dyDescent="0.2"/>
  <sheetData>
    <row r="1" spans="1:16" x14ac:dyDescent="0.2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</row>
    <row r="2" spans="1:16" x14ac:dyDescent="0.2">
      <c r="A2" s="4">
        <v>1363.52</v>
      </c>
      <c r="B2" t="s">
        <v>16</v>
      </c>
      <c r="C2">
        <v>4.6654</v>
      </c>
      <c r="D2">
        <v>27.88</v>
      </c>
      <c r="E2">
        <v>2.0999999999999999E-3</v>
      </c>
      <c r="F2">
        <v>0.46729999999999999</v>
      </c>
      <c r="G2">
        <v>10.324400000000001</v>
      </c>
      <c r="H2">
        <v>1.748</v>
      </c>
      <c r="I2">
        <v>6.0556000000000001</v>
      </c>
      <c r="J2">
        <v>0.50980000000000003</v>
      </c>
      <c r="K2">
        <v>3.9199999999999999E-2</v>
      </c>
      <c r="L2">
        <v>1.26E-2</v>
      </c>
      <c r="M2">
        <v>6.4000000000000003E-3</v>
      </c>
      <c r="N2">
        <v>1.01E-2</v>
      </c>
      <c r="O2">
        <v>2.5899999999999999E-2</v>
      </c>
      <c r="P2" t="s">
        <v>17</v>
      </c>
    </row>
    <row r="3" spans="1:16" x14ac:dyDescent="0.2">
      <c r="A3" s="4">
        <v>1367.21</v>
      </c>
      <c r="B3" t="s">
        <v>18</v>
      </c>
      <c r="C3">
        <v>4.8602999999999996</v>
      </c>
      <c r="D3">
        <v>25.82</v>
      </c>
      <c r="E3">
        <v>1.9E-3</v>
      </c>
      <c r="F3">
        <v>0.66800000000000004</v>
      </c>
      <c r="G3">
        <v>11.5694</v>
      </c>
      <c r="H3">
        <v>1.895</v>
      </c>
      <c r="I3">
        <v>6.0651000000000002</v>
      </c>
      <c r="J3">
        <v>0.52410000000000001</v>
      </c>
      <c r="K3">
        <v>4.0099999999999997E-2</v>
      </c>
      <c r="L3">
        <v>1.4E-2</v>
      </c>
      <c r="M3">
        <v>7.3000000000000001E-3</v>
      </c>
      <c r="N3">
        <v>1.1299999999999999E-2</v>
      </c>
      <c r="O3">
        <v>1.9699999999999999E-2</v>
      </c>
      <c r="P3" t="s">
        <v>17</v>
      </c>
    </row>
    <row r="4" spans="1:16" x14ac:dyDescent="0.2">
      <c r="A4" s="4">
        <v>1372.06</v>
      </c>
      <c r="B4" t="s">
        <v>19</v>
      </c>
      <c r="C4">
        <v>5.9020999999999999</v>
      </c>
      <c r="D4">
        <v>28.49</v>
      </c>
      <c r="E4">
        <v>1.6999999999999999E-3</v>
      </c>
      <c r="F4">
        <v>0.31019999999999998</v>
      </c>
      <c r="G4">
        <v>11.8935</v>
      </c>
      <c r="H4">
        <v>2.0459000000000001</v>
      </c>
      <c r="I4">
        <v>3.2313999999999998</v>
      </c>
      <c r="J4">
        <v>0.52659999999999996</v>
      </c>
      <c r="K4">
        <v>3.44E-2</v>
      </c>
      <c r="L4">
        <v>1.37E-2</v>
      </c>
      <c r="M4">
        <v>6.8999999999999999E-3</v>
      </c>
      <c r="N4">
        <v>1.1599999999999999E-2</v>
      </c>
      <c r="O4">
        <v>2.1899999999999999E-2</v>
      </c>
      <c r="P4" t="s">
        <v>17</v>
      </c>
    </row>
    <row r="5" spans="1:16" x14ac:dyDescent="0.2">
      <c r="A5" s="4">
        <v>1372.62</v>
      </c>
      <c r="B5" t="s">
        <v>20</v>
      </c>
      <c r="C5">
        <v>5.3220999999999998</v>
      </c>
      <c r="D5">
        <v>27.68</v>
      </c>
      <c r="E5">
        <v>2E-3</v>
      </c>
      <c r="F5">
        <v>0.21560000000000001</v>
      </c>
      <c r="G5">
        <v>11.992000000000001</v>
      </c>
      <c r="H5">
        <v>2.1217999999999999</v>
      </c>
      <c r="I5">
        <v>2.5897999999999999</v>
      </c>
      <c r="J5">
        <v>0.54300000000000004</v>
      </c>
      <c r="K5">
        <v>3.9600000000000003E-2</v>
      </c>
      <c r="L5">
        <v>1.5699999999999999E-2</v>
      </c>
      <c r="M5">
        <v>6.4000000000000003E-3</v>
      </c>
      <c r="N5">
        <v>1.23E-2</v>
      </c>
      <c r="O5">
        <v>2.1299999999999999E-2</v>
      </c>
      <c r="P5" t="s">
        <v>17</v>
      </c>
    </row>
    <row r="6" spans="1:16" x14ac:dyDescent="0.2">
      <c r="A6" s="4">
        <v>1373.35</v>
      </c>
      <c r="B6" t="s">
        <v>21</v>
      </c>
      <c r="C6">
        <v>5.2393999999999998</v>
      </c>
      <c r="D6">
        <v>29.73</v>
      </c>
      <c r="E6">
        <v>1.9E-3</v>
      </c>
      <c r="F6">
        <v>0.37159999999999999</v>
      </c>
      <c r="G6">
        <v>13.181800000000001</v>
      </c>
      <c r="H6">
        <v>2.1863999999999999</v>
      </c>
      <c r="I6">
        <v>3.3902999999999999</v>
      </c>
      <c r="J6">
        <v>0.56440000000000001</v>
      </c>
      <c r="K6">
        <v>4.1700000000000001E-2</v>
      </c>
      <c r="L6">
        <v>1.3100000000000001E-2</v>
      </c>
      <c r="M6">
        <v>7.1000000000000004E-3</v>
      </c>
      <c r="N6">
        <v>1.2500000000000001E-2</v>
      </c>
      <c r="O6">
        <v>2.07E-2</v>
      </c>
      <c r="P6" t="s">
        <v>17</v>
      </c>
    </row>
    <row r="7" spans="1:16" x14ac:dyDescent="0.2">
      <c r="A7" s="4">
        <v>1373.76</v>
      </c>
      <c r="B7" t="s">
        <v>22</v>
      </c>
      <c r="C7">
        <v>4.9680999999999997</v>
      </c>
      <c r="D7">
        <v>28.48</v>
      </c>
      <c r="E7">
        <v>2.0999999999999999E-3</v>
      </c>
      <c r="F7">
        <v>0.45169999999999999</v>
      </c>
      <c r="G7">
        <v>12.871700000000001</v>
      </c>
      <c r="H7">
        <v>2.0773000000000001</v>
      </c>
      <c r="I7">
        <v>3.4626999999999999</v>
      </c>
      <c r="J7">
        <v>0.58230000000000004</v>
      </c>
      <c r="K7">
        <v>4.4699999999999997E-2</v>
      </c>
      <c r="L7">
        <v>1.49E-2</v>
      </c>
      <c r="M7">
        <v>7.7999999999999996E-3</v>
      </c>
      <c r="N7">
        <v>1.2500000000000001E-2</v>
      </c>
      <c r="O7">
        <v>2.0299999999999999E-2</v>
      </c>
      <c r="P7" t="s">
        <v>17</v>
      </c>
    </row>
    <row r="8" spans="1:16" x14ac:dyDescent="0.2">
      <c r="A8" s="4">
        <v>1380.54</v>
      </c>
      <c r="B8" t="s">
        <v>23</v>
      </c>
      <c r="C8">
        <v>5.3343999999999996</v>
      </c>
      <c r="D8">
        <v>26.3</v>
      </c>
      <c r="E8">
        <v>2.8999999999999998E-3</v>
      </c>
      <c r="F8">
        <v>0.37569999999999998</v>
      </c>
      <c r="G8">
        <v>12.7782</v>
      </c>
      <c r="H8">
        <v>2.0638000000000001</v>
      </c>
      <c r="I8">
        <v>2.8742999999999999</v>
      </c>
      <c r="J8">
        <v>0.53569999999999995</v>
      </c>
      <c r="K8">
        <v>4.4900000000000002E-2</v>
      </c>
      <c r="L8">
        <v>1.4999999999999999E-2</v>
      </c>
      <c r="M8">
        <v>8.0000000000000002E-3</v>
      </c>
      <c r="N8">
        <v>1.24E-2</v>
      </c>
      <c r="O8">
        <v>1.7399999999999999E-2</v>
      </c>
      <c r="P8" t="s">
        <v>17</v>
      </c>
    </row>
    <row r="9" spans="1:16" x14ac:dyDescent="0.2">
      <c r="A9" s="4">
        <v>1380.74</v>
      </c>
      <c r="B9" t="s">
        <v>24</v>
      </c>
      <c r="C9">
        <v>4.7176999999999998</v>
      </c>
      <c r="D9">
        <v>27.19</v>
      </c>
      <c r="E9">
        <v>2.5000000000000001E-3</v>
      </c>
      <c r="F9">
        <v>0.24740000000000001</v>
      </c>
      <c r="G9">
        <v>13.239100000000001</v>
      </c>
      <c r="H9">
        <v>2.2004999999999999</v>
      </c>
      <c r="I9">
        <v>1.9452</v>
      </c>
      <c r="J9">
        <v>0.56459999999999999</v>
      </c>
      <c r="K9">
        <v>4.53E-2</v>
      </c>
      <c r="L9">
        <v>1.4999999999999999E-2</v>
      </c>
      <c r="M9">
        <v>7.7999999999999996E-3</v>
      </c>
      <c r="N9">
        <v>1.29E-2</v>
      </c>
      <c r="O9">
        <v>1.8200000000000001E-2</v>
      </c>
      <c r="P9" t="s">
        <v>17</v>
      </c>
    </row>
    <row r="10" spans="1:16" x14ac:dyDescent="0.2">
      <c r="A10" s="4">
        <v>1381.56</v>
      </c>
      <c r="B10" t="s">
        <v>25</v>
      </c>
      <c r="C10">
        <v>5.2416999999999998</v>
      </c>
      <c r="D10">
        <v>26.69</v>
      </c>
      <c r="E10">
        <v>2.3E-3</v>
      </c>
      <c r="F10">
        <v>0.6069</v>
      </c>
      <c r="G10">
        <v>12.738899999999999</v>
      </c>
      <c r="H10">
        <v>2.0423</v>
      </c>
      <c r="I10">
        <v>3.157</v>
      </c>
      <c r="J10">
        <v>0.55600000000000005</v>
      </c>
      <c r="K10">
        <v>4.0500000000000001E-2</v>
      </c>
      <c r="L10">
        <v>1.41E-2</v>
      </c>
      <c r="M10">
        <v>8.3999999999999995E-3</v>
      </c>
      <c r="N10">
        <v>1.2E-2</v>
      </c>
      <c r="O10">
        <v>1.72E-2</v>
      </c>
      <c r="P10" t="s">
        <v>17</v>
      </c>
    </row>
    <row r="11" spans="1:16" x14ac:dyDescent="0.2">
      <c r="A11" s="4">
        <v>1381.76</v>
      </c>
      <c r="B11" t="s">
        <v>26</v>
      </c>
      <c r="C11">
        <v>5.0282</v>
      </c>
      <c r="D11">
        <v>25.14</v>
      </c>
      <c r="E11">
        <v>2.3999999999999998E-3</v>
      </c>
      <c r="F11">
        <v>0.3962</v>
      </c>
      <c r="G11">
        <v>11.739100000000001</v>
      </c>
      <c r="H11">
        <v>1.8107</v>
      </c>
      <c r="I11">
        <v>5.5313999999999997</v>
      </c>
      <c r="J11">
        <v>0.51900000000000002</v>
      </c>
      <c r="K11">
        <v>4.1599999999999998E-2</v>
      </c>
      <c r="L11">
        <v>1.34E-2</v>
      </c>
      <c r="M11">
        <v>7.0000000000000001E-3</v>
      </c>
      <c r="N11">
        <v>1.11E-2</v>
      </c>
      <c r="O11">
        <v>1.7000000000000001E-2</v>
      </c>
      <c r="P11" t="s">
        <v>17</v>
      </c>
    </row>
    <row r="12" spans="1:16" x14ac:dyDescent="0.2">
      <c r="A12" s="4">
        <v>1382.14</v>
      </c>
      <c r="B12" t="s">
        <v>27</v>
      </c>
      <c r="C12">
        <v>5.7710999999999997</v>
      </c>
      <c r="D12">
        <v>25.39</v>
      </c>
      <c r="E12">
        <v>2.0999999999999999E-3</v>
      </c>
      <c r="F12">
        <v>0.64829999999999999</v>
      </c>
      <c r="G12">
        <v>12.469200000000001</v>
      </c>
      <c r="H12">
        <v>1.8364</v>
      </c>
      <c r="I12">
        <v>5.3357000000000001</v>
      </c>
      <c r="J12">
        <v>0.51780000000000004</v>
      </c>
      <c r="K12">
        <v>4.2099999999999999E-2</v>
      </c>
      <c r="L12">
        <v>1.3100000000000001E-2</v>
      </c>
      <c r="M12">
        <v>7.7999999999999996E-3</v>
      </c>
      <c r="N12">
        <v>1.12E-2</v>
      </c>
      <c r="O12">
        <v>1.66E-2</v>
      </c>
      <c r="P12" t="s">
        <v>17</v>
      </c>
    </row>
    <row r="13" spans="1:16" x14ac:dyDescent="0.2">
      <c r="A13" s="4">
        <v>1382.42</v>
      </c>
      <c r="B13" t="s">
        <v>28</v>
      </c>
      <c r="C13">
        <v>4.5709999999999997</v>
      </c>
      <c r="D13">
        <v>25.36</v>
      </c>
      <c r="E13">
        <v>2.0999999999999999E-3</v>
      </c>
      <c r="F13">
        <v>0.34939999999999999</v>
      </c>
      <c r="G13">
        <v>12.353199999999999</v>
      </c>
      <c r="H13">
        <v>1.7432000000000001</v>
      </c>
      <c r="I13">
        <v>6.0671999999999997</v>
      </c>
      <c r="J13">
        <v>0.52270000000000005</v>
      </c>
      <c r="K13">
        <v>3.9399999999999998E-2</v>
      </c>
      <c r="L13">
        <v>1.44E-2</v>
      </c>
      <c r="M13">
        <v>6.4999999999999997E-3</v>
      </c>
      <c r="N13">
        <v>1.0699999999999999E-2</v>
      </c>
      <c r="O13">
        <v>1.66E-2</v>
      </c>
      <c r="P13" t="s">
        <v>17</v>
      </c>
    </row>
    <row r="14" spans="1:16" x14ac:dyDescent="0.2">
      <c r="A14" s="11" t="s">
        <v>29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6" x14ac:dyDescent="0.2">
      <c r="A15" s="1" t="s">
        <v>0</v>
      </c>
      <c r="B15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2" t="s">
        <v>7</v>
      </c>
      <c r="I15" s="2" t="s">
        <v>8</v>
      </c>
      <c r="J15" s="2" t="s">
        <v>9</v>
      </c>
      <c r="K15" s="2" t="s">
        <v>10</v>
      </c>
      <c r="L15" s="2" t="s">
        <v>11</v>
      </c>
      <c r="M15" s="2" t="s">
        <v>12</v>
      </c>
      <c r="N15" s="2" t="s">
        <v>13</v>
      </c>
      <c r="O15" s="2" t="s">
        <v>14</v>
      </c>
      <c r="P15" s="3" t="s">
        <v>15</v>
      </c>
    </row>
    <row r="16" spans="1:16" x14ac:dyDescent="0.2">
      <c r="A16" s="4">
        <v>1363.52</v>
      </c>
      <c r="B16" s="2" t="s">
        <v>16</v>
      </c>
      <c r="C16" s="2">
        <v>4.5720000000000001</v>
      </c>
      <c r="D16" s="2">
        <v>24.259699999999999</v>
      </c>
      <c r="E16" s="2">
        <v>2.0999999999999999E-3</v>
      </c>
      <c r="F16" s="2">
        <v>0.2636</v>
      </c>
      <c r="G16" s="2">
        <v>7.8509000000000002</v>
      </c>
      <c r="H16" s="2">
        <v>1.5523</v>
      </c>
      <c r="I16" s="2">
        <v>5.3246000000000002</v>
      </c>
      <c r="J16" s="2">
        <v>0.49569999999999997</v>
      </c>
      <c r="K16" s="2">
        <v>2.7699999999999999E-2</v>
      </c>
      <c r="L16" s="2">
        <v>1.0800000000000001E-2</v>
      </c>
      <c r="M16" s="2">
        <v>6.0000000000000001E-3</v>
      </c>
      <c r="N16" s="2">
        <v>9.7999999999999997E-3</v>
      </c>
      <c r="O16" s="2">
        <v>2.7400000000000001E-2</v>
      </c>
      <c r="P16" s="2" t="s">
        <v>30</v>
      </c>
    </row>
    <row r="17" spans="1:16" x14ac:dyDescent="0.2">
      <c r="A17" s="4">
        <v>1367.21</v>
      </c>
      <c r="B17" s="2" t="s">
        <v>18</v>
      </c>
      <c r="C17" s="2">
        <v>5.0381999999999998</v>
      </c>
      <c r="D17" s="2">
        <v>23.082599999999999</v>
      </c>
      <c r="E17" s="2">
        <v>1.9E-3</v>
      </c>
      <c r="F17" s="2">
        <v>0.55600000000000005</v>
      </c>
      <c r="G17" s="2">
        <v>9.0452999999999992</v>
      </c>
      <c r="H17" s="2">
        <v>1.6480999999999999</v>
      </c>
      <c r="I17" s="2">
        <v>5.5298999999999996</v>
      </c>
      <c r="J17" s="2">
        <v>0.51480000000000004</v>
      </c>
      <c r="K17" s="2">
        <v>2.5399999999999999E-2</v>
      </c>
      <c r="L17" s="2">
        <v>1.0500000000000001E-2</v>
      </c>
      <c r="M17" s="2">
        <v>6.6E-3</v>
      </c>
      <c r="N17" s="2">
        <v>1.11E-2</v>
      </c>
      <c r="O17" s="2">
        <v>2.0899999999999998E-2</v>
      </c>
      <c r="P17" s="2" t="s">
        <v>30</v>
      </c>
    </row>
    <row r="18" spans="1:16" x14ac:dyDescent="0.2">
      <c r="A18" s="4">
        <v>1372.06</v>
      </c>
      <c r="B18" s="2" t="s">
        <v>19</v>
      </c>
      <c r="C18" s="2">
        <v>5.6944999999999997</v>
      </c>
      <c r="D18" s="2">
        <v>20.750299999999999</v>
      </c>
      <c r="E18" s="2">
        <v>2.3E-3</v>
      </c>
      <c r="F18" s="2">
        <v>0.2636</v>
      </c>
      <c r="G18" s="2">
        <v>8.7081</v>
      </c>
      <c r="H18" s="2">
        <v>1.7786</v>
      </c>
      <c r="I18" s="2">
        <v>2.786</v>
      </c>
      <c r="J18" s="2">
        <v>0.48799999999999999</v>
      </c>
      <c r="K18" s="2">
        <v>2.5700000000000001E-2</v>
      </c>
      <c r="L18" s="2">
        <v>8.8000000000000005E-3</v>
      </c>
      <c r="M18" s="2">
        <v>6.4000000000000003E-3</v>
      </c>
      <c r="N18" s="2">
        <v>1.09E-2</v>
      </c>
      <c r="O18" s="2">
        <v>2.35E-2</v>
      </c>
      <c r="P18" s="2">
        <v>2.9999999999999997E-4</v>
      </c>
    </row>
    <row r="19" spans="1:16" x14ac:dyDescent="0.2">
      <c r="A19" s="4">
        <v>1372.62</v>
      </c>
      <c r="B19" s="2" t="s">
        <v>20</v>
      </c>
      <c r="C19" s="2">
        <v>5.1346999999999996</v>
      </c>
      <c r="D19" s="2">
        <v>24.972999999999999</v>
      </c>
      <c r="E19" s="2">
        <v>2.0999999999999999E-3</v>
      </c>
      <c r="F19" s="2">
        <v>7.0099999999999996E-2</v>
      </c>
      <c r="G19" s="2">
        <v>9.7469999999999999</v>
      </c>
      <c r="H19" s="2">
        <v>1.9239999999999999</v>
      </c>
      <c r="I19" s="2">
        <v>2.2633000000000001</v>
      </c>
      <c r="J19" s="2">
        <v>0.52580000000000005</v>
      </c>
      <c r="K19" s="2">
        <v>2.7199999999999998E-2</v>
      </c>
      <c r="L19" s="2">
        <v>1.0200000000000001E-2</v>
      </c>
      <c r="M19" s="2">
        <v>6.1999999999999998E-3</v>
      </c>
      <c r="N19" s="2">
        <v>1.21E-2</v>
      </c>
      <c r="O19" s="2">
        <v>2.2100000000000002E-2</v>
      </c>
      <c r="P19" s="2" t="s">
        <v>30</v>
      </c>
    </row>
    <row r="20" spans="1:16" x14ac:dyDescent="0.2">
      <c r="A20" s="4">
        <v>1373.35</v>
      </c>
      <c r="B20" s="2" t="s">
        <v>21</v>
      </c>
      <c r="C20" s="2">
        <v>5.0277000000000003</v>
      </c>
      <c r="D20" s="2">
        <v>24.537500000000001</v>
      </c>
      <c r="E20" s="2">
        <v>2.2000000000000001E-3</v>
      </c>
      <c r="F20" s="2">
        <v>0.19800000000000001</v>
      </c>
      <c r="G20" s="2">
        <v>9.7593999999999994</v>
      </c>
      <c r="H20" s="2">
        <v>1.9048</v>
      </c>
      <c r="I20" s="2">
        <v>2.5047999999999999</v>
      </c>
      <c r="J20" s="2">
        <v>0.53779999999999994</v>
      </c>
      <c r="K20" s="2">
        <v>2.7400000000000001E-2</v>
      </c>
      <c r="L20" s="2">
        <v>9.4999999999999998E-3</v>
      </c>
      <c r="M20" s="2">
        <v>6.7000000000000002E-3</v>
      </c>
      <c r="N20" s="2">
        <v>1.23E-2</v>
      </c>
      <c r="O20" s="2">
        <v>2.1899999999999999E-2</v>
      </c>
      <c r="P20" s="2" t="s">
        <v>30</v>
      </c>
    </row>
    <row r="21" spans="1:16" x14ac:dyDescent="0.2">
      <c r="A21" s="4">
        <v>1373.76</v>
      </c>
      <c r="B21" s="2" t="s">
        <v>22</v>
      </c>
      <c r="C21" s="2">
        <v>4.6547999999999998</v>
      </c>
      <c r="D21" s="2">
        <v>22.658799999999999</v>
      </c>
      <c r="E21" s="2">
        <v>2.2000000000000001E-3</v>
      </c>
      <c r="F21" s="2">
        <v>0.1406</v>
      </c>
      <c r="G21" s="2">
        <v>8.6069999999999993</v>
      </c>
      <c r="H21" s="2">
        <v>1.8004</v>
      </c>
      <c r="I21" s="2">
        <v>2.4971000000000001</v>
      </c>
      <c r="J21" s="2">
        <v>0.51639999999999997</v>
      </c>
      <c r="K21" s="2">
        <v>2.63E-2</v>
      </c>
      <c r="L21" s="2">
        <v>1.09E-2</v>
      </c>
      <c r="M21" s="2">
        <v>6.3E-3</v>
      </c>
      <c r="N21" s="2">
        <v>1.2E-2</v>
      </c>
      <c r="O21" s="2">
        <v>2.1499999999999998E-2</v>
      </c>
      <c r="P21" s="2">
        <v>4.0000000000000002E-4</v>
      </c>
    </row>
    <row r="22" spans="1:16" x14ac:dyDescent="0.2">
      <c r="A22" s="4">
        <v>1380.54</v>
      </c>
      <c r="B22" s="2" t="s">
        <v>23</v>
      </c>
      <c r="C22" s="2">
        <v>5.2542</v>
      </c>
      <c r="D22" s="2">
        <v>23.232600000000001</v>
      </c>
      <c r="E22" s="2">
        <v>2.7000000000000001E-3</v>
      </c>
      <c r="F22" s="2">
        <v>0.2321</v>
      </c>
      <c r="G22" s="2">
        <v>10.2965</v>
      </c>
      <c r="H22" s="2">
        <v>1.8167</v>
      </c>
      <c r="I22" s="2">
        <v>2.3923000000000001</v>
      </c>
      <c r="J22" s="2">
        <v>0.52070000000000005</v>
      </c>
      <c r="K22" s="2">
        <v>3.0099999999999998E-2</v>
      </c>
      <c r="L22" s="2">
        <v>9.5999999999999992E-3</v>
      </c>
      <c r="M22" s="2">
        <v>8.0999999999999996E-3</v>
      </c>
      <c r="N22" s="2">
        <v>1.2E-2</v>
      </c>
      <c r="O22" s="2">
        <v>1.78E-2</v>
      </c>
      <c r="P22" s="2" t="s">
        <v>30</v>
      </c>
    </row>
    <row r="23" spans="1:16" x14ac:dyDescent="0.2">
      <c r="A23" s="4">
        <v>1380.74</v>
      </c>
      <c r="B23" s="2" t="s">
        <v>24</v>
      </c>
      <c r="C23" s="2">
        <v>4.6243999999999996</v>
      </c>
      <c r="D23" s="2">
        <v>24.041799999999999</v>
      </c>
      <c r="E23" s="2">
        <v>2.8E-3</v>
      </c>
      <c r="F23" s="2">
        <v>8.0299999999999996E-2</v>
      </c>
      <c r="G23" s="2">
        <v>10.6274</v>
      </c>
      <c r="H23" s="2">
        <v>1.9610000000000001</v>
      </c>
      <c r="I23" s="2">
        <v>1.577</v>
      </c>
      <c r="J23" s="2">
        <v>0.54400000000000004</v>
      </c>
      <c r="K23" s="2">
        <v>3.44E-2</v>
      </c>
      <c r="L23" s="2">
        <v>9.1000000000000004E-3</v>
      </c>
      <c r="M23" s="2">
        <v>7.7999999999999996E-3</v>
      </c>
      <c r="N23" s="2">
        <v>1.2699999999999999E-2</v>
      </c>
      <c r="O23" s="2">
        <v>1.9699999999999999E-2</v>
      </c>
      <c r="P23" s="2" t="s">
        <v>30</v>
      </c>
    </row>
    <row r="24" spans="1:16" x14ac:dyDescent="0.2">
      <c r="A24" s="4">
        <v>1381.56</v>
      </c>
      <c r="B24" s="2" t="s">
        <v>25</v>
      </c>
      <c r="C24" s="2">
        <v>5.0903999999999998</v>
      </c>
      <c r="D24" s="2">
        <v>22.3215</v>
      </c>
      <c r="E24" s="2">
        <v>2.3E-3</v>
      </c>
      <c r="F24" s="2">
        <v>0.21110000000000001</v>
      </c>
      <c r="G24" s="2">
        <v>9.5947999999999993</v>
      </c>
      <c r="H24" s="2">
        <v>1.7217</v>
      </c>
      <c r="I24" s="2">
        <v>2.6871999999999998</v>
      </c>
      <c r="J24" s="2">
        <v>0.51359999999999995</v>
      </c>
      <c r="K24" s="2">
        <v>2.93E-2</v>
      </c>
      <c r="L24" s="2">
        <v>1.0800000000000001E-2</v>
      </c>
      <c r="M24" s="2">
        <v>7.7999999999999996E-3</v>
      </c>
      <c r="N24" s="2">
        <v>1.15E-2</v>
      </c>
      <c r="O24" s="2">
        <v>1.8499999999999999E-2</v>
      </c>
      <c r="P24" s="2" t="s">
        <v>30</v>
      </c>
    </row>
    <row r="25" spans="1:16" x14ac:dyDescent="0.2">
      <c r="A25" s="4">
        <v>1381.76</v>
      </c>
      <c r="B25" s="2" t="s">
        <v>26</v>
      </c>
      <c r="C25" s="2">
        <v>4.9984000000000002</v>
      </c>
      <c r="D25" s="2">
        <v>22.789300000000001</v>
      </c>
      <c r="E25" s="2">
        <v>2.2000000000000001E-3</v>
      </c>
      <c r="F25" s="2">
        <v>0.16070000000000001</v>
      </c>
      <c r="G25" s="2">
        <v>9.6006999999999998</v>
      </c>
      <c r="H25" s="2">
        <v>1.6631</v>
      </c>
      <c r="I25" s="2">
        <v>3.75</v>
      </c>
      <c r="J25" s="2">
        <v>0.51829999999999998</v>
      </c>
      <c r="K25" s="2">
        <v>2.81E-2</v>
      </c>
      <c r="L25" s="2">
        <v>1.0500000000000001E-2</v>
      </c>
      <c r="M25" s="2">
        <v>6.7000000000000002E-3</v>
      </c>
      <c r="N25" s="2">
        <v>1.12E-2</v>
      </c>
      <c r="O25" s="2">
        <v>1.77E-2</v>
      </c>
      <c r="P25" s="2" t="s">
        <v>30</v>
      </c>
    </row>
    <row r="26" spans="1:16" x14ac:dyDescent="0.2">
      <c r="A26" s="4">
        <v>1382.14</v>
      </c>
      <c r="B26" s="2" t="s">
        <v>27</v>
      </c>
      <c r="C26" s="2">
        <v>7.9579000000000004</v>
      </c>
      <c r="D26" s="2">
        <v>20.310099999999998</v>
      </c>
      <c r="E26" s="2">
        <v>2E-3</v>
      </c>
      <c r="F26" s="2">
        <v>0.3382</v>
      </c>
      <c r="G26" s="2">
        <v>9.7268000000000008</v>
      </c>
      <c r="H26" s="2">
        <v>1.5012000000000001</v>
      </c>
      <c r="I26" s="2">
        <v>4.0675999999999997</v>
      </c>
      <c r="J26" s="2">
        <v>0.43819999999999998</v>
      </c>
      <c r="K26" s="2">
        <v>3.0599999999999999E-2</v>
      </c>
      <c r="L26" s="2">
        <v>8.8999999999999999E-3</v>
      </c>
      <c r="M26" s="2">
        <v>6.7999999999999996E-3</v>
      </c>
      <c r="N26" s="2">
        <v>9.7999999999999997E-3</v>
      </c>
      <c r="O26" s="2">
        <v>1.6500000000000001E-2</v>
      </c>
      <c r="P26" s="2" t="s">
        <v>30</v>
      </c>
    </row>
    <row r="27" spans="1:16" x14ac:dyDescent="0.2">
      <c r="A27" s="4">
        <v>1382.42</v>
      </c>
      <c r="B27" s="2" t="s">
        <v>28</v>
      </c>
      <c r="C27" s="2">
        <v>4.2926000000000002</v>
      </c>
      <c r="D27" s="2">
        <v>20.267199999999999</v>
      </c>
      <c r="E27" s="2">
        <v>2E-3</v>
      </c>
      <c r="F27" s="2">
        <v>0.96609999999999996</v>
      </c>
      <c r="G27" s="2">
        <v>9.7492999999999999</v>
      </c>
      <c r="H27" s="2">
        <v>1.597</v>
      </c>
      <c r="I27" s="2">
        <v>4.1196999999999999</v>
      </c>
      <c r="J27" s="2">
        <v>0.49049999999999999</v>
      </c>
      <c r="K27" s="2">
        <v>2.6200000000000001E-2</v>
      </c>
      <c r="L27" s="2">
        <v>9.9000000000000008E-3</v>
      </c>
      <c r="M27" s="2">
        <v>6.3E-3</v>
      </c>
      <c r="N27" s="2">
        <v>1.03E-2</v>
      </c>
      <c r="O27" s="2">
        <v>1.61E-2</v>
      </c>
      <c r="P27" s="2" t="s">
        <v>30</v>
      </c>
    </row>
  </sheetData>
  <mergeCells count="1">
    <mergeCell ref="A14:O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77B0C-699A-AC4C-9219-F686292119A1}">
  <dimension ref="A1:P46"/>
  <sheetViews>
    <sheetView workbookViewId="0">
      <selection activeCell="G37" sqref="G37"/>
    </sheetView>
  </sheetViews>
  <sheetFormatPr baseColWidth="10" defaultColWidth="11" defaultRowHeight="16" x14ac:dyDescent="0.2"/>
  <cols>
    <col min="2" max="2" width="23.1640625" bestFit="1" customWidth="1"/>
  </cols>
  <sheetData>
    <row r="1" spans="1:16" x14ac:dyDescent="0.2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</row>
    <row r="2" spans="1:16" x14ac:dyDescent="0.2">
      <c r="A2" s="4">
        <v>1363.52</v>
      </c>
      <c r="B2" t="s">
        <v>16</v>
      </c>
      <c r="C2">
        <v>4.6654</v>
      </c>
      <c r="D2">
        <v>27.88</v>
      </c>
      <c r="E2">
        <v>2.0999999999999999E-3</v>
      </c>
      <c r="F2">
        <v>0.46729999999999999</v>
      </c>
      <c r="G2">
        <v>10.324400000000001</v>
      </c>
      <c r="H2">
        <v>1.748</v>
      </c>
      <c r="I2">
        <v>6.0556000000000001</v>
      </c>
      <c r="J2">
        <v>0.50980000000000003</v>
      </c>
      <c r="K2">
        <v>3.9199999999999999E-2</v>
      </c>
      <c r="L2">
        <v>1.26E-2</v>
      </c>
      <c r="M2">
        <v>6.4000000000000003E-3</v>
      </c>
      <c r="N2">
        <v>1.01E-2</v>
      </c>
      <c r="O2">
        <v>2.5899999999999999E-2</v>
      </c>
      <c r="P2" t="s">
        <v>17</v>
      </c>
    </row>
    <row r="3" spans="1:16" x14ac:dyDescent="0.2">
      <c r="A3" s="4">
        <v>1367.21</v>
      </c>
      <c r="B3" t="s">
        <v>18</v>
      </c>
      <c r="C3">
        <v>4.8602999999999996</v>
      </c>
      <c r="D3">
        <v>25.82</v>
      </c>
      <c r="E3">
        <v>1.9E-3</v>
      </c>
      <c r="F3">
        <v>0.66800000000000004</v>
      </c>
      <c r="G3">
        <v>11.5694</v>
      </c>
      <c r="H3">
        <v>1.895</v>
      </c>
      <c r="I3">
        <v>6.0651000000000002</v>
      </c>
      <c r="J3">
        <v>0.52410000000000001</v>
      </c>
      <c r="K3">
        <v>4.0099999999999997E-2</v>
      </c>
      <c r="L3">
        <v>1.4E-2</v>
      </c>
      <c r="M3">
        <v>7.3000000000000001E-3</v>
      </c>
      <c r="N3">
        <v>1.1299999999999999E-2</v>
      </c>
      <c r="O3">
        <v>1.9699999999999999E-2</v>
      </c>
      <c r="P3" t="s">
        <v>17</v>
      </c>
    </row>
    <row r="4" spans="1:16" x14ac:dyDescent="0.2">
      <c r="A4" s="4">
        <v>1372.06</v>
      </c>
      <c r="B4" t="s">
        <v>19</v>
      </c>
      <c r="C4">
        <v>5.9020999999999999</v>
      </c>
      <c r="D4">
        <v>28.49</v>
      </c>
      <c r="E4">
        <v>1.6999999999999999E-3</v>
      </c>
      <c r="F4">
        <v>0.31019999999999998</v>
      </c>
      <c r="G4">
        <v>11.8935</v>
      </c>
      <c r="H4">
        <v>2.0459000000000001</v>
      </c>
      <c r="I4">
        <v>3.2313999999999998</v>
      </c>
      <c r="J4">
        <v>0.52659999999999996</v>
      </c>
      <c r="K4">
        <v>3.44E-2</v>
      </c>
      <c r="L4">
        <v>1.37E-2</v>
      </c>
      <c r="M4">
        <v>6.8999999999999999E-3</v>
      </c>
      <c r="N4">
        <v>1.1599999999999999E-2</v>
      </c>
      <c r="O4">
        <v>2.1899999999999999E-2</v>
      </c>
      <c r="P4" t="s">
        <v>17</v>
      </c>
    </row>
    <row r="5" spans="1:16" x14ac:dyDescent="0.2">
      <c r="A5" s="4">
        <v>1372.62</v>
      </c>
      <c r="B5" t="s">
        <v>20</v>
      </c>
      <c r="C5">
        <v>5.3220999999999998</v>
      </c>
      <c r="D5">
        <v>27.68</v>
      </c>
      <c r="E5">
        <v>2E-3</v>
      </c>
      <c r="F5">
        <v>0.21560000000000001</v>
      </c>
      <c r="G5">
        <v>11.992000000000001</v>
      </c>
      <c r="H5">
        <v>2.1217999999999999</v>
      </c>
      <c r="I5">
        <v>2.5897999999999999</v>
      </c>
      <c r="J5">
        <v>0.54300000000000004</v>
      </c>
      <c r="K5">
        <v>3.9600000000000003E-2</v>
      </c>
      <c r="L5">
        <v>1.5699999999999999E-2</v>
      </c>
      <c r="M5">
        <v>6.4000000000000003E-3</v>
      </c>
      <c r="N5">
        <v>1.23E-2</v>
      </c>
      <c r="O5">
        <v>2.1299999999999999E-2</v>
      </c>
      <c r="P5" t="s">
        <v>17</v>
      </c>
    </row>
    <row r="6" spans="1:16" x14ac:dyDescent="0.2">
      <c r="A6" s="4">
        <v>1373.35</v>
      </c>
      <c r="B6" t="s">
        <v>21</v>
      </c>
      <c r="C6">
        <v>5.2393999999999998</v>
      </c>
      <c r="D6">
        <v>29.73</v>
      </c>
      <c r="E6">
        <v>1.9E-3</v>
      </c>
      <c r="F6">
        <v>0.37159999999999999</v>
      </c>
      <c r="G6">
        <v>13.181800000000001</v>
      </c>
      <c r="H6">
        <v>2.1863999999999999</v>
      </c>
      <c r="I6">
        <v>3.3902999999999999</v>
      </c>
      <c r="J6">
        <v>0.56440000000000001</v>
      </c>
      <c r="K6">
        <v>4.1700000000000001E-2</v>
      </c>
      <c r="L6">
        <v>1.3100000000000001E-2</v>
      </c>
      <c r="M6">
        <v>7.1000000000000004E-3</v>
      </c>
      <c r="N6">
        <v>1.2500000000000001E-2</v>
      </c>
      <c r="O6">
        <v>2.07E-2</v>
      </c>
      <c r="P6" t="s">
        <v>17</v>
      </c>
    </row>
    <row r="7" spans="1:16" x14ac:dyDescent="0.2">
      <c r="A7" s="4">
        <v>1373.76</v>
      </c>
      <c r="B7" t="s">
        <v>22</v>
      </c>
      <c r="C7">
        <v>4.9680999999999997</v>
      </c>
      <c r="D7">
        <v>28.48</v>
      </c>
      <c r="E7">
        <v>2.0999999999999999E-3</v>
      </c>
      <c r="F7">
        <v>0.45169999999999999</v>
      </c>
      <c r="G7">
        <v>12.871700000000001</v>
      </c>
      <c r="H7">
        <v>2.0773000000000001</v>
      </c>
      <c r="I7">
        <v>3.4626999999999999</v>
      </c>
      <c r="J7">
        <v>0.58230000000000004</v>
      </c>
      <c r="K7">
        <v>4.4699999999999997E-2</v>
      </c>
      <c r="L7">
        <v>1.49E-2</v>
      </c>
      <c r="M7">
        <v>7.7999999999999996E-3</v>
      </c>
      <c r="N7">
        <v>1.2500000000000001E-2</v>
      </c>
      <c r="O7">
        <v>2.0299999999999999E-2</v>
      </c>
      <c r="P7" t="s">
        <v>17</v>
      </c>
    </row>
    <row r="8" spans="1:16" x14ac:dyDescent="0.2">
      <c r="A8" s="4">
        <v>1380.54</v>
      </c>
      <c r="B8" t="s">
        <v>23</v>
      </c>
      <c r="C8">
        <v>5.3343999999999996</v>
      </c>
      <c r="D8">
        <v>26.3</v>
      </c>
      <c r="E8">
        <v>2.8999999999999998E-3</v>
      </c>
      <c r="F8">
        <v>0.37569999999999998</v>
      </c>
      <c r="G8">
        <v>12.7782</v>
      </c>
      <c r="H8">
        <v>2.0638000000000001</v>
      </c>
      <c r="I8">
        <v>2.8742999999999999</v>
      </c>
      <c r="J8">
        <v>0.53569999999999995</v>
      </c>
      <c r="K8">
        <v>4.4900000000000002E-2</v>
      </c>
      <c r="L8">
        <v>1.4999999999999999E-2</v>
      </c>
      <c r="M8">
        <v>8.0000000000000002E-3</v>
      </c>
      <c r="N8">
        <v>1.24E-2</v>
      </c>
      <c r="O8">
        <v>1.7399999999999999E-2</v>
      </c>
      <c r="P8" t="s">
        <v>17</v>
      </c>
    </row>
    <row r="9" spans="1:16" x14ac:dyDescent="0.2">
      <c r="A9" s="4">
        <v>1380.74</v>
      </c>
      <c r="B9" t="s">
        <v>24</v>
      </c>
      <c r="C9">
        <v>4.7176999999999998</v>
      </c>
      <c r="D9">
        <v>27.19</v>
      </c>
      <c r="E9">
        <v>2.5000000000000001E-3</v>
      </c>
      <c r="F9">
        <v>0.24740000000000001</v>
      </c>
      <c r="G9">
        <v>13.239100000000001</v>
      </c>
      <c r="H9">
        <v>2.2004999999999999</v>
      </c>
      <c r="I9">
        <v>1.9452</v>
      </c>
      <c r="J9">
        <v>0.56459999999999999</v>
      </c>
      <c r="K9">
        <v>4.53E-2</v>
      </c>
      <c r="L9">
        <v>1.4999999999999999E-2</v>
      </c>
      <c r="M9">
        <v>7.7999999999999996E-3</v>
      </c>
      <c r="N9">
        <v>1.29E-2</v>
      </c>
      <c r="O9">
        <v>1.8200000000000001E-2</v>
      </c>
      <c r="P9" t="s">
        <v>17</v>
      </c>
    </row>
    <row r="10" spans="1:16" x14ac:dyDescent="0.2">
      <c r="A10" s="4">
        <v>1381.56</v>
      </c>
      <c r="B10" t="s">
        <v>25</v>
      </c>
      <c r="C10">
        <v>5.2416999999999998</v>
      </c>
      <c r="D10">
        <v>26.69</v>
      </c>
      <c r="E10">
        <v>2.3E-3</v>
      </c>
      <c r="F10">
        <v>0.6069</v>
      </c>
      <c r="G10">
        <v>12.738899999999999</v>
      </c>
      <c r="H10">
        <v>2.0423</v>
      </c>
      <c r="I10">
        <v>3.157</v>
      </c>
      <c r="J10">
        <v>0.55600000000000005</v>
      </c>
      <c r="K10">
        <v>4.0500000000000001E-2</v>
      </c>
      <c r="L10">
        <v>1.41E-2</v>
      </c>
      <c r="M10">
        <v>8.3999999999999995E-3</v>
      </c>
      <c r="N10">
        <v>1.2E-2</v>
      </c>
      <c r="O10">
        <v>1.72E-2</v>
      </c>
      <c r="P10" t="s">
        <v>17</v>
      </c>
    </row>
    <row r="11" spans="1:16" x14ac:dyDescent="0.2">
      <c r="A11" s="4">
        <v>1381.76</v>
      </c>
      <c r="B11" t="s">
        <v>26</v>
      </c>
      <c r="C11">
        <v>5.0282</v>
      </c>
      <c r="D11">
        <v>25.14</v>
      </c>
      <c r="E11">
        <v>2.3999999999999998E-3</v>
      </c>
      <c r="F11">
        <v>0.3962</v>
      </c>
      <c r="G11">
        <v>11.739100000000001</v>
      </c>
      <c r="H11">
        <v>1.8107</v>
      </c>
      <c r="I11">
        <v>5.5313999999999997</v>
      </c>
      <c r="J11">
        <v>0.51900000000000002</v>
      </c>
      <c r="K11">
        <v>4.1599999999999998E-2</v>
      </c>
      <c r="L11">
        <v>1.34E-2</v>
      </c>
      <c r="M11">
        <v>7.0000000000000001E-3</v>
      </c>
      <c r="N11">
        <v>1.11E-2</v>
      </c>
      <c r="O11">
        <v>1.7000000000000001E-2</v>
      </c>
      <c r="P11" t="s">
        <v>17</v>
      </c>
    </row>
    <row r="12" spans="1:16" x14ac:dyDescent="0.2">
      <c r="A12" s="4">
        <v>1382.14</v>
      </c>
      <c r="B12" t="s">
        <v>27</v>
      </c>
      <c r="C12">
        <v>5.7710999999999997</v>
      </c>
      <c r="D12">
        <v>25.39</v>
      </c>
      <c r="E12">
        <v>2.0999999999999999E-3</v>
      </c>
      <c r="F12">
        <v>0.64829999999999999</v>
      </c>
      <c r="G12">
        <v>12.469200000000001</v>
      </c>
      <c r="H12">
        <v>1.8364</v>
      </c>
      <c r="I12">
        <v>5.3357000000000001</v>
      </c>
      <c r="J12">
        <v>0.51780000000000004</v>
      </c>
      <c r="K12">
        <v>4.2099999999999999E-2</v>
      </c>
      <c r="L12">
        <v>1.3100000000000001E-2</v>
      </c>
      <c r="M12">
        <v>7.7999999999999996E-3</v>
      </c>
      <c r="N12">
        <v>1.12E-2</v>
      </c>
      <c r="O12">
        <v>1.66E-2</v>
      </c>
      <c r="P12" t="s">
        <v>17</v>
      </c>
    </row>
    <row r="13" spans="1:16" x14ac:dyDescent="0.2">
      <c r="A13" s="4">
        <v>1382.42</v>
      </c>
      <c r="B13" t="s">
        <v>28</v>
      </c>
      <c r="C13">
        <v>4.5709999999999997</v>
      </c>
      <c r="D13">
        <v>25.36</v>
      </c>
      <c r="E13">
        <v>2.0999999999999999E-3</v>
      </c>
      <c r="F13">
        <v>0.34939999999999999</v>
      </c>
      <c r="G13">
        <v>12.353199999999999</v>
      </c>
      <c r="H13">
        <v>1.7432000000000001</v>
      </c>
      <c r="I13">
        <v>6.0671999999999997</v>
      </c>
      <c r="J13">
        <v>0.52270000000000005</v>
      </c>
      <c r="K13">
        <v>3.9399999999999998E-2</v>
      </c>
      <c r="L13">
        <v>1.44E-2</v>
      </c>
      <c r="M13">
        <v>6.4999999999999997E-3</v>
      </c>
      <c r="N13">
        <v>1.0699999999999999E-2</v>
      </c>
      <c r="O13">
        <v>1.66E-2</v>
      </c>
      <c r="P13" t="s">
        <v>17</v>
      </c>
    </row>
    <row r="14" spans="1:16" x14ac:dyDescent="0.2"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</row>
    <row r="15" spans="1:16" x14ac:dyDescent="0.2">
      <c r="A15" s="11" t="s">
        <v>29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6" x14ac:dyDescent="0.2">
      <c r="A16" s="1" t="s">
        <v>0</v>
      </c>
      <c r="B16" t="s">
        <v>1</v>
      </c>
      <c r="C16" s="2" t="s">
        <v>2</v>
      </c>
      <c r="D16" s="2" t="s">
        <v>3</v>
      </c>
      <c r="E16" s="2" t="s">
        <v>4</v>
      </c>
      <c r="F16" s="2" t="s">
        <v>5</v>
      </c>
      <c r="G16" s="2" t="s">
        <v>6</v>
      </c>
      <c r="H16" s="2" t="s">
        <v>7</v>
      </c>
      <c r="I16" s="2" t="s">
        <v>8</v>
      </c>
      <c r="J16" s="2" t="s">
        <v>9</v>
      </c>
      <c r="K16" s="2" t="s">
        <v>10</v>
      </c>
      <c r="L16" s="2" t="s">
        <v>11</v>
      </c>
      <c r="M16" s="2" t="s">
        <v>12</v>
      </c>
      <c r="N16" s="2" t="s">
        <v>13</v>
      </c>
      <c r="O16" s="2" t="s">
        <v>14</v>
      </c>
      <c r="P16" s="3" t="s">
        <v>15</v>
      </c>
    </row>
    <row r="17" spans="1:16" x14ac:dyDescent="0.2">
      <c r="A17" s="4">
        <v>1363.52</v>
      </c>
      <c r="B17" s="2" t="s">
        <v>16</v>
      </c>
      <c r="C17" s="2">
        <v>4.5720000000000001</v>
      </c>
      <c r="D17" s="2">
        <v>24.259699999999999</v>
      </c>
      <c r="E17" s="2">
        <v>2.0999999999999999E-3</v>
      </c>
      <c r="F17" s="2">
        <v>0.2636</v>
      </c>
      <c r="G17" s="2">
        <v>7.8509000000000002</v>
      </c>
      <c r="H17" s="2">
        <v>1.5523</v>
      </c>
      <c r="I17" s="2">
        <v>5.3246000000000002</v>
      </c>
      <c r="J17" s="2">
        <v>0.49569999999999997</v>
      </c>
      <c r="K17" s="2">
        <v>2.7699999999999999E-2</v>
      </c>
      <c r="L17" s="2">
        <v>1.0800000000000001E-2</v>
      </c>
      <c r="M17" s="2">
        <v>6.0000000000000001E-3</v>
      </c>
      <c r="N17" s="2">
        <v>9.7999999999999997E-3</v>
      </c>
      <c r="O17" s="2">
        <v>2.7400000000000001E-2</v>
      </c>
      <c r="P17" s="2" t="s">
        <v>30</v>
      </c>
    </row>
    <row r="18" spans="1:16" x14ac:dyDescent="0.2">
      <c r="A18" s="4">
        <v>1367.21</v>
      </c>
      <c r="B18" s="2" t="s">
        <v>18</v>
      </c>
      <c r="C18" s="2">
        <v>5.0381999999999998</v>
      </c>
      <c r="D18" s="2">
        <v>23.082599999999999</v>
      </c>
      <c r="E18" s="2">
        <v>1.9E-3</v>
      </c>
      <c r="F18" s="2">
        <v>0.55600000000000005</v>
      </c>
      <c r="G18" s="2">
        <v>9.0452999999999992</v>
      </c>
      <c r="H18" s="2">
        <v>1.6480999999999999</v>
      </c>
      <c r="I18" s="2">
        <v>5.5298999999999996</v>
      </c>
      <c r="J18" s="2">
        <v>0.51480000000000004</v>
      </c>
      <c r="K18" s="2">
        <v>2.5399999999999999E-2</v>
      </c>
      <c r="L18" s="2">
        <v>1.0500000000000001E-2</v>
      </c>
      <c r="M18" s="2">
        <v>6.6E-3</v>
      </c>
      <c r="N18" s="2">
        <v>1.11E-2</v>
      </c>
      <c r="O18" s="2">
        <v>2.0899999999999998E-2</v>
      </c>
      <c r="P18" s="2" t="s">
        <v>30</v>
      </c>
    </row>
    <row r="19" spans="1:16" x14ac:dyDescent="0.2">
      <c r="A19" s="4">
        <v>1372.06</v>
      </c>
      <c r="B19" s="2" t="s">
        <v>19</v>
      </c>
      <c r="C19" s="2">
        <v>5.6944999999999997</v>
      </c>
      <c r="D19" s="2">
        <v>20.750299999999999</v>
      </c>
      <c r="E19" s="2">
        <v>2.3E-3</v>
      </c>
      <c r="F19" s="2">
        <v>0.2636</v>
      </c>
      <c r="G19" s="2">
        <v>8.7081</v>
      </c>
      <c r="H19" s="2">
        <v>1.7786</v>
      </c>
      <c r="I19" s="2">
        <v>2.786</v>
      </c>
      <c r="J19" s="2">
        <v>0.48799999999999999</v>
      </c>
      <c r="K19" s="2">
        <v>2.5700000000000001E-2</v>
      </c>
      <c r="L19" s="2">
        <v>8.8000000000000005E-3</v>
      </c>
      <c r="M19" s="2">
        <v>6.4000000000000003E-3</v>
      </c>
      <c r="N19" s="2">
        <v>1.09E-2</v>
      </c>
      <c r="O19" s="2">
        <v>2.35E-2</v>
      </c>
      <c r="P19" s="2">
        <v>2.9999999999999997E-4</v>
      </c>
    </row>
    <row r="20" spans="1:16" x14ac:dyDescent="0.2">
      <c r="A20" s="4">
        <v>1372.62</v>
      </c>
      <c r="B20" s="2" t="s">
        <v>20</v>
      </c>
      <c r="C20" s="2" t="s">
        <v>31</v>
      </c>
      <c r="D20" s="2">
        <v>24.972999999999999</v>
      </c>
      <c r="E20" s="2">
        <v>2.0999999999999999E-3</v>
      </c>
      <c r="F20" s="2">
        <v>7.0099999999999996E-2</v>
      </c>
      <c r="G20" s="2">
        <v>9.7469999999999999</v>
      </c>
      <c r="H20" s="2">
        <v>1.9239999999999999</v>
      </c>
      <c r="I20" s="2">
        <v>2.2633000000000001</v>
      </c>
      <c r="J20" s="2">
        <v>0.52580000000000005</v>
      </c>
      <c r="K20" s="2">
        <v>2.7199999999999998E-2</v>
      </c>
      <c r="L20" s="2">
        <v>1.0200000000000001E-2</v>
      </c>
      <c r="M20" s="2">
        <v>6.1999999999999998E-3</v>
      </c>
      <c r="N20" s="2">
        <v>1.21E-2</v>
      </c>
      <c r="O20" s="2">
        <v>2.2100000000000002E-2</v>
      </c>
      <c r="P20" s="2" t="s">
        <v>30</v>
      </c>
    </row>
    <row r="21" spans="1:16" x14ac:dyDescent="0.2">
      <c r="A21" s="4">
        <v>1373.35</v>
      </c>
      <c r="B21" s="2" t="s">
        <v>21</v>
      </c>
      <c r="C21" s="2">
        <v>5.0277000000000003</v>
      </c>
      <c r="D21" s="2">
        <v>24.537500000000001</v>
      </c>
      <c r="E21" s="2">
        <v>2.2000000000000001E-3</v>
      </c>
      <c r="F21" s="2">
        <v>0.19800000000000001</v>
      </c>
      <c r="G21" s="2">
        <v>9.7593999999999994</v>
      </c>
      <c r="H21" s="2">
        <v>1.9048</v>
      </c>
      <c r="I21" s="2">
        <v>2.5047999999999999</v>
      </c>
      <c r="J21" s="2">
        <v>0.53779999999999994</v>
      </c>
      <c r="K21" s="2">
        <v>2.7400000000000001E-2</v>
      </c>
      <c r="L21" s="2">
        <v>9.4999999999999998E-3</v>
      </c>
      <c r="M21" s="2">
        <v>6.7000000000000002E-3</v>
      </c>
      <c r="N21" s="2">
        <v>1.23E-2</v>
      </c>
      <c r="O21" s="2">
        <v>2.1899999999999999E-2</v>
      </c>
      <c r="P21" s="2" t="s">
        <v>30</v>
      </c>
    </row>
    <row r="22" spans="1:16" x14ac:dyDescent="0.2">
      <c r="A22" s="4">
        <v>1373.76</v>
      </c>
      <c r="B22" s="2" t="s">
        <v>22</v>
      </c>
      <c r="C22" s="2">
        <v>4.6547999999999998</v>
      </c>
      <c r="D22" s="2">
        <v>22.658799999999999</v>
      </c>
      <c r="E22" s="2">
        <v>2.2000000000000001E-3</v>
      </c>
      <c r="F22" s="2">
        <v>0.1406</v>
      </c>
      <c r="G22" s="2">
        <v>8.6069999999999993</v>
      </c>
      <c r="H22" s="2">
        <v>1.8004</v>
      </c>
      <c r="I22" s="2">
        <v>2.4971000000000001</v>
      </c>
      <c r="J22" s="2">
        <v>0.51639999999999997</v>
      </c>
      <c r="K22" s="2">
        <v>2.63E-2</v>
      </c>
      <c r="L22" s="2">
        <v>1.09E-2</v>
      </c>
      <c r="M22" s="2">
        <v>6.3E-3</v>
      </c>
      <c r="N22" s="2">
        <v>1.2E-2</v>
      </c>
      <c r="O22" s="2">
        <v>2.1499999999999998E-2</v>
      </c>
      <c r="P22" s="2">
        <v>4.0000000000000002E-4</v>
      </c>
    </row>
    <row r="23" spans="1:16" x14ac:dyDescent="0.2">
      <c r="A23" s="4">
        <v>1380.54</v>
      </c>
      <c r="B23" s="2" t="s">
        <v>23</v>
      </c>
      <c r="C23" s="2">
        <v>5.2542</v>
      </c>
      <c r="D23" s="2">
        <v>23.232600000000001</v>
      </c>
      <c r="E23" s="2">
        <v>2.7000000000000001E-3</v>
      </c>
      <c r="F23" s="2">
        <v>0.2321</v>
      </c>
      <c r="G23" s="2">
        <v>10.2965</v>
      </c>
      <c r="H23" s="2">
        <v>1.8167</v>
      </c>
      <c r="I23" s="2">
        <v>2.3923000000000001</v>
      </c>
      <c r="J23" s="2">
        <v>0.52070000000000005</v>
      </c>
      <c r="K23" s="2">
        <v>3.0099999999999998E-2</v>
      </c>
      <c r="L23" s="2">
        <v>9.5999999999999992E-3</v>
      </c>
      <c r="M23" s="2">
        <v>8.0999999999999996E-3</v>
      </c>
      <c r="N23" s="2">
        <v>1.2E-2</v>
      </c>
      <c r="O23" s="2">
        <v>1.78E-2</v>
      </c>
      <c r="P23" s="2" t="s">
        <v>30</v>
      </c>
    </row>
    <row r="24" spans="1:16" x14ac:dyDescent="0.2">
      <c r="A24" s="4">
        <v>1380.74</v>
      </c>
      <c r="B24" s="2" t="s">
        <v>24</v>
      </c>
      <c r="C24" s="2">
        <v>4.6243999999999996</v>
      </c>
      <c r="D24" s="2">
        <v>24.041799999999999</v>
      </c>
      <c r="E24" s="2">
        <v>2.8E-3</v>
      </c>
      <c r="F24" s="2">
        <v>8.0299999999999996E-2</v>
      </c>
      <c r="G24" s="2">
        <v>10.6274</v>
      </c>
      <c r="H24" s="2">
        <v>1.9610000000000001</v>
      </c>
      <c r="I24" s="2">
        <v>1.577</v>
      </c>
      <c r="J24" s="2">
        <v>0.54400000000000004</v>
      </c>
      <c r="K24" s="2">
        <v>3.44E-2</v>
      </c>
      <c r="L24" s="2">
        <v>9.1000000000000004E-3</v>
      </c>
      <c r="M24" s="2">
        <v>7.7999999999999996E-3</v>
      </c>
      <c r="N24" s="2">
        <v>1.2699999999999999E-2</v>
      </c>
      <c r="O24" s="2">
        <v>1.9699999999999999E-2</v>
      </c>
      <c r="P24" s="2" t="s">
        <v>30</v>
      </c>
    </row>
    <row r="25" spans="1:16" x14ac:dyDescent="0.2">
      <c r="A25" s="4">
        <v>1381.56</v>
      </c>
      <c r="B25" s="2" t="s">
        <v>25</v>
      </c>
      <c r="C25" s="2">
        <v>5.0903999999999998</v>
      </c>
      <c r="D25" s="2">
        <v>22.3215</v>
      </c>
      <c r="E25" s="2">
        <v>2.3E-3</v>
      </c>
      <c r="F25" s="2">
        <v>0.21110000000000001</v>
      </c>
      <c r="G25" s="2">
        <v>9.5947999999999993</v>
      </c>
      <c r="H25" s="2">
        <v>1.7217</v>
      </c>
      <c r="I25" s="2">
        <v>2.6871999999999998</v>
      </c>
      <c r="J25" s="2">
        <v>0.51359999999999995</v>
      </c>
      <c r="K25" s="2">
        <v>2.93E-2</v>
      </c>
      <c r="L25" s="2">
        <v>1.0800000000000001E-2</v>
      </c>
      <c r="M25" s="2">
        <v>7.7999999999999996E-3</v>
      </c>
      <c r="N25" s="2">
        <v>1.15E-2</v>
      </c>
      <c r="O25" s="2">
        <v>1.8499999999999999E-2</v>
      </c>
      <c r="P25" s="2" t="s">
        <v>30</v>
      </c>
    </row>
    <row r="26" spans="1:16" x14ac:dyDescent="0.2">
      <c r="A26" s="4">
        <v>1381.76</v>
      </c>
      <c r="B26" s="2" t="s">
        <v>26</v>
      </c>
      <c r="C26" s="2">
        <v>4.9984000000000002</v>
      </c>
      <c r="D26" s="2">
        <v>22.789300000000001</v>
      </c>
      <c r="E26" s="2">
        <v>2.2000000000000001E-3</v>
      </c>
      <c r="F26" s="2">
        <v>0.16070000000000001</v>
      </c>
      <c r="G26" s="2">
        <v>9.6006999999999998</v>
      </c>
      <c r="H26" s="2">
        <v>1.6631</v>
      </c>
      <c r="I26" s="2">
        <v>3.75</v>
      </c>
      <c r="J26" s="2">
        <v>0.51829999999999998</v>
      </c>
      <c r="K26" s="2">
        <v>2.81E-2</v>
      </c>
      <c r="L26" s="2">
        <v>1.0500000000000001E-2</v>
      </c>
      <c r="M26" s="2">
        <v>6.7000000000000002E-3</v>
      </c>
      <c r="N26" s="2">
        <v>1.12E-2</v>
      </c>
      <c r="O26" s="2">
        <v>1.77E-2</v>
      </c>
      <c r="P26" s="2" t="s">
        <v>30</v>
      </c>
    </row>
    <row r="27" spans="1:16" x14ac:dyDescent="0.2">
      <c r="A27" s="4">
        <v>1382.14</v>
      </c>
      <c r="B27" s="2" t="s">
        <v>27</v>
      </c>
      <c r="C27" s="2">
        <v>7.9579000000000004</v>
      </c>
      <c r="D27" s="2">
        <v>20.310099999999998</v>
      </c>
      <c r="E27" s="2">
        <v>2E-3</v>
      </c>
      <c r="F27" s="2">
        <v>0.3382</v>
      </c>
      <c r="G27" s="2">
        <v>9.7268000000000008</v>
      </c>
      <c r="H27" s="2">
        <v>1.5012000000000001</v>
      </c>
      <c r="I27" s="2">
        <v>4.0675999999999997</v>
      </c>
      <c r="J27" s="2">
        <v>0.43819999999999998</v>
      </c>
      <c r="K27" s="2">
        <v>3.0599999999999999E-2</v>
      </c>
      <c r="L27" s="2">
        <v>8.8999999999999999E-3</v>
      </c>
      <c r="M27" s="2">
        <v>6.7999999999999996E-3</v>
      </c>
      <c r="N27" s="2">
        <v>9.7999999999999997E-3</v>
      </c>
      <c r="O27" s="2">
        <v>1.6500000000000001E-2</v>
      </c>
      <c r="P27" s="2" t="s">
        <v>30</v>
      </c>
    </row>
    <row r="28" spans="1:16" x14ac:dyDescent="0.2">
      <c r="A28" s="4">
        <v>1382.42</v>
      </c>
      <c r="B28" s="2" t="s">
        <v>28</v>
      </c>
      <c r="C28" s="2">
        <v>4.2926000000000002</v>
      </c>
      <c r="D28" s="2">
        <v>20.267199999999999</v>
      </c>
      <c r="E28" s="2">
        <v>2E-3</v>
      </c>
      <c r="F28" s="2">
        <v>0.96609999999999996</v>
      </c>
      <c r="G28" s="2">
        <v>9.7492999999999999</v>
      </c>
      <c r="H28" s="2">
        <v>1.597</v>
      </c>
      <c r="I28" s="2">
        <v>4.1196999999999999</v>
      </c>
      <c r="J28" s="2">
        <v>0.49049999999999999</v>
      </c>
      <c r="K28" s="2">
        <v>2.6200000000000001E-2</v>
      </c>
      <c r="L28" s="2">
        <v>9.9000000000000008E-3</v>
      </c>
      <c r="M28" s="2">
        <v>6.3E-3</v>
      </c>
      <c r="N28" s="2">
        <v>1.03E-2</v>
      </c>
      <c r="O28" s="2">
        <v>1.61E-2</v>
      </c>
      <c r="P28" s="2" t="s">
        <v>30</v>
      </c>
    </row>
    <row r="29" spans="1:16" x14ac:dyDescent="0.2"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</row>
    <row r="32" spans="1:16" x14ac:dyDescent="0.2">
      <c r="A32" t="s">
        <v>32</v>
      </c>
      <c r="B32" t="s">
        <v>33</v>
      </c>
      <c r="C32" t="s">
        <v>34</v>
      </c>
    </row>
    <row r="33" spans="1:3" x14ac:dyDescent="0.2">
      <c r="A33" t="s">
        <v>2</v>
      </c>
      <c r="B33" t="s">
        <v>35</v>
      </c>
      <c r="C33">
        <v>0.85</v>
      </c>
    </row>
    <row r="34" spans="1:3" x14ac:dyDescent="0.2">
      <c r="A34" t="s">
        <v>3</v>
      </c>
      <c r="B34" t="s">
        <v>36</v>
      </c>
      <c r="C34">
        <v>0.95</v>
      </c>
    </row>
    <row r="35" spans="1:3" x14ac:dyDescent="0.2">
      <c r="A35" t="s">
        <v>4</v>
      </c>
      <c r="B35" t="s">
        <v>37</v>
      </c>
      <c r="C35">
        <v>0.89</v>
      </c>
    </row>
    <row r="36" spans="1:3" x14ac:dyDescent="0.2">
      <c r="A36" t="s">
        <v>5</v>
      </c>
      <c r="B36" t="s">
        <v>38</v>
      </c>
      <c r="C36">
        <v>0.77</v>
      </c>
    </row>
    <row r="37" spans="1:3" x14ac:dyDescent="0.2">
      <c r="A37" t="s">
        <v>6</v>
      </c>
      <c r="B37" t="s">
        <v>39</v>
      </c>
      <c r="C37">
        <v>0.96</v>
      </c>
    </row>
    <row r="38" spans="1:3" x14ac:dyDescent="0.2">
      <c r="A38" t="s">
        <v>7</v>
      </c>
      <c r="B38" t="s">
        <v>40</v>
      </c>
      <c r="C38">
        <v>0.99</v>
      </c>
    </row>
    <row r="39" spans="1:3" x14ac:dyDescent="0.2">
      <c r="A39" t="s">
        <v>8</v>
      </c>
      <c r="B39" t="s">
        <v>41</v>
      </c>
      <c r="C39">
        <v>0.93</v>
      </c>
    </row>
    <row r="40" spans="1:3" x14ac:dyDescent="0.2">
      <c r="A40" t="s">
        <v>9</v>
      </c>
      <c r="B40" t="s">
        <v>42</v>
      </c>
      <c r="C40">
        <v>0.98</v>
      </c>
    </row>
    <row r="41" spans="1:3" x14ac:dyDescent="0.2">
      <c r="A41" t="s">
        <v>10</v>
      </c>
      <c r="B41" t="s">
        <v>43</v>
      </c>
      <c r="C41">
        <v>0.94</v>
      </c>
    </row>
    <row r="42" spans="1:3" x14ac:dyDescent="0.2">
      <c r="A42" t="s">
        <v>11</v>
      </c>
      <c r="B42" t="s">
        <v>44</v>
      </c>
      <c r="C42">
        <v>0.89</v>
      </c>
    </row>
    <row r="43" spans="1:3" x14ac:dyDescent="0.2">
      <c r="A43" t="s">
        <v>12</v>
      </c>
      <c r="B43" t="s">
        <v>45</v>
      </c>
      <c r="C43">
        <v>0.96</v>
      </c>
    </row>
    <row r="44" spans="1:3" x14ac:dyDescent="0.2">
      <c r="A44" t="s">
        <v>13</v>
      </c>
      <c r="B44" t="s">
        <v>46</v>
      </c>
      <c r="C44">
        <v>0.99</v>
      </c>
    </row>
    <row r="45" spans="1:3" x14ac:dyDescent="0.2">
      <c r="A45" t="s">
        <v>14</v>
      </c>
      <c r="B45" t="s">
        <v>47</v>
      </c>
      <c r="C45">
        <v>0.99</v>
      </c>
    </row>
    <row r="46" spans="1:3" x14ac:dyDescent="0.2">
      <c r="A46" t="s">
        <v>15</v>
      </c>
      <c r="B46" t="s">
        <v>30</v>
      </c>
      <c r="C46" t="s">
        <v>30</v>
      </c>
    </row>
  </sheetData>
  <mergeCells count="1">
    <mergeCell ref="A15:O1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8122-04F4-1C4D-8553-321E0DF2962D}">
  <dimension ref="A1:AE209"/>
  <sheetViews>
    <sheetView tabSelected="1" zoomScale="90" zoomScaleNormal="90" workbookViewId="0">
      <selection activeCell="P196" sqref="A196:P196"/>
    </sheetView>
  </sheetViews>
  <sheetFormatPr baseColWidth="10" defaultColWidth="10.83203125" defaultRowHeight="16" x14ac:dyDescent="0.2"/>
  <cols>
    <col min="1" max="1" width="8.83203125" style="2" bestFit="1" customWidth="1"/>
    <col min="2" max="2" width="9.33203125" style="2" bestFit="1" customWidth="1"/>
    <col min="3" max="4" width="9.1640625" style="2" bestFit="1" customWidth="1"/>
    <col min="5" max="6" width="7.83203125" style="2" bestFit="1" customWidth="1"/>
    <col min="7" max="7" width="9.1640625" style="2" bestFit="1" customWidth="1"/>
    <col min="8" max="8" width="7.83203125" style="2" bestFit="1" customWidth="1"/>
    <col min="9" max="9" width="9.1640625" style="2" bestFit="1" customWidth="1"/>
    <col min="10" max="16" width="7.83203125" style="2" bestFit="1" customWidth="1"/>
    <col min="17" max="17" width="7.1640625" style="2" customWidth="1"/>
  </cols>
  <sheetData>
    <row r="1" spans="1:31" x14ac:dyDescent="0.2">
      <c r="A1" s="12" t="s">
        <v>48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9"/>
      <c r="R1" s="11" t="s">
        <v>49</v>
      </c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2" spans="1:31" x14ac:dyDescent="0.2">
      <c r="A2" s="5" t="s">
        <v>0</v>
      </c>
      <c r="B2" s="2" t="s">
        <v>50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3" t="s">
        <v>15</v>
      </c>
      <c r="Q2" s="3"/>
      <c r="R2" t="s">
        <v>2</v>
      </c>
      <c r="S2" t="s">
        <v>3</v>
      </c>
      <c r="T2" t="s">
        <v>4</v>
      </c>
      <c r="U2" t="s">
        <v>5</v>
      </c>
      <c r="V2" t="s">
        <v>6</v>
      </c>
      <c r="W2" t="s">
        <v>7</v>
      </c>
      <c r="X2" t="s">
        <v>8</v>
      </c>
      <c r="Y2" t="s">
        <v>9</v>
      </c>
      <c r="Z2" t="s">
        <v>10</v>
      </c>
      <c r="AA2" t="s">
        <v>11</v>
      </c>
      <c r="AB2" t="s">
        <v>12</v>
      </c>
      <c r="AC2" t="s">
        <v>13</v>
      </c>
      <c r="AD2" t="s">
        <v>14</v>
      </c>
      <c r="AE2" t="s">
        <v>15</v>
      </c>
    </row>
    <row r="3" spans="1:31" x14ac:dyDescent="0.2">
      <c r="A3" s="6">
        <v>1340.13</v>
      </c>
      <c r="B3" s="2" t="s">
        <v>51</v>
      </c>
      <c r="C3" s="2">
        <v>4.9755000000000003</v>
      </c>
      <c r="D3" s="2">
        <v>26.207899999999999</v>
      </c>
      <c r="E3" s="2">
        <v>3.0999999999999999E-3</v>
      </c>
      <c r="F3" s="2">
        <v>0.16139999999999999</v>
      </c>
      <c r="G3" s="2">
        <v>10.826599999999999</v>
      </c>
      <c r="H3" s="2">
        <v>2.0131000000000001</v>
      </c>
      <c r="I3" s="2">
        <v>1.7846</v>
      </c>
      <c r="J3" s="2">
        <v>0.62539999999999996</v>
      </c>
      <c r="K3" s="2">
        <v>3.5700000000000003E-2</v>
      </c>
      <c r="L3" s="2">
        <v>8.6999999999999994E-3</v>
      </c>
      <c r="M3" s="2">
        <v>6.1000000000000004E-3</v>
      </c>
      <c r="N3" s="2">
        <v>1.29E-2</v>
      </c>
      <c r="O3" s="2">
        <v>2.29E-2</v>
      </c>
      <c r="P3" s="2" t="s">
        <v>30</v>
      </c>
      <c r="R3">
        <f>0.8044*C3+ 0.8828</f>
        <v>4.8850922000000008</v>
      </c>
      <c r="S3">
        <f>1.1432*D3 + 0.9079</f>
        <v>30.868771280000001</v>
      </c>
      <c r="T3">
        <f>0.9481*E3 + 0.00005</f>
        <v>2.9891100000000001E-3</v>
      </c>
      <c r="U3">
        <f>0.6721*F3+0.2481</f>
        <v>0.35657693999999995</v>
      </c>
      <c r="V3">
        <f>1.2602*G3+ 0.3345</f>
        <v>13.978181319999999</v>
      </c>
      <c r="W3">
        <f>1.0275*H3 + 0.1941</f>
        <v>2.2625602500000004</v>
      </c>
      <c r="X3">
        <f>1.1943*I3 + 0.1948</f>
        <v>2.3261477799999999</v>
      </c>
      <c r="Y3">
        <f>1.0395*J3 + 0.0093</f>
        <v>0.65940330000000003</v>
      </c>
      <c r="Z3">
        <f>1.3928*K3 + 0.0017</f>
        <v>5.1422960000000004E-2</v>
      </c>
      <c r="AA3">
        <f>1.3238*L3 + 0.0008</f>
        <v>1.2317059999999999E-2</v>
      </c>
      <c r="AB3">
        <f>1.0354*M3 + 0.0002</f>
        <v>6.5159400000000004E-3</v>
      </c>
      <c r="AC3">
        <f>1.0182*N3 + 0.0002</f>
        <v>1.3334780000000001E-2</v>
      </c>
      <c r="AD3">
        <f>0.9305*O3 + 0.0005</f>
        <v>2.180845E-2</v>
      </c>
      <c r="AE3" s="2" t="str">
        <f>P3</f>
        <v>NA</v>
      </c>
    </row>
    <row r="4" spans="1:31" x14ac:dyDescent="0.2">
      <c r="A4" s="6">
        <v>1340.84</v>
      </c>
      <c r="B4" s="2" t="s">
        <v>52</v>
      </c>
      <c r="C4" s="2">
        <v>3.9319000000000002</v>
      </c>
      <c r="D4" s="2">
        <v>13.0031</v>
      </c>
      <c r="E4" s="2">
        <v>1E-3</v>
      </c>
      <c r="F4" s="2">
        <v>0.73909999999999998</v>
      </c>
      <c r="G4" s="2">
        <v>4.4598000000000004</v>
      </c>
      <c r="H4" s="2">
        <v>0.82379999999999998</v>
      </c>
      <c r="I4" s="2">
        <v>22.413699999999999</v>
      </c>
      <c r="J4" s="2">
        <v>0.2823</v>
      </c>
      <c r="K4" s="2">
        <v>1.9599999999999999E-2</v>
      </c>
      <c r="L4" s="2">
        <v>8.2000000000000007E-3</v>
      </c>
      <c r="M4" s="2">
        <v>4.3E-3</v>
      </c>
      <c r="N4" s="2">
        <v>5.7999999999999996E-3</v>
      </c>
      <c r="O4" s="2">
        <v>1.26E-2</v>
      </c>
      <c r="P4" s="2" t="s">
        <v>30</v>
      </c>
      <c r="R4">
        <f t="shared" ref="R4:R67" si="0">0.8044*C4+ 0.8828</f>
        <v>4.04562036</v>
      </c>
      <c r="S4">
        <f t="shared" ref="S4:S67" si="1">1.1432*D4 + 0.9079</f>
        <v>15.773043919999999</v>
      </c>
      <c r="T4">
        <f t="shared" ref="T4:T67" si="2">0.9481*E4 + 0.00005</f>
        <v>9.9810000000000003E-4</v>
      </c>
      <c r="U4">
        <f t="shared" ref="U4:U67" si="3">0.6721*F4+0.2481</f>
        <v>0.74484910999999998</v>
      </c>
      <c r="V4">
        <f t="shared" ref="V4:V67" si="4">1.2602*G4+ 0.3345</f>
        <v>5.9547399600000004</v>
      </c>
      <c r="W4">
        <f t="shared" ref="W4:W67" si="5">1.0275*H4 + 0.1941</f>
        <v>1.0405545</v>
      </c>
      <c r="X4">
        <f t="shared" ref="X4:X67" si="6">1.1943*I4 + 0.1948</f>
        <v>26.963481909999999</v>
      </c>
      <c r="Y4">
        <f t="shared" ref="Y4:Y67" si="7">1.0395*J4 + 0.0093</f>
        <v>0.30275085000000002</v>
      </c>
      <c r="Z4">
        <f t="shared" ref="Z4:Z67" si="8">1.3928*K4 + 0.0017</f>
        <v>2.8998880000000001E-2</v>
      </c>
      <c r="AA4">
        <f t="shared" ref="AA4:AA67" si="9">1.3238*L4 + 0.0008</f>
        <v>1.1655160000000001E-2</v>
      </c>
      <c r="AB4">
        <f t="shared" ref="AB4:AB67" si="10">1.0354*M4 + 0.0002</f>
        <v>4.6522200000000003E-3</v>
      </c>
      <c r="AC4">
        <f t="shared" ref="AC4:AC67" si="11">1.0182*N4 + 0.0002</f>
        <v>6.1055599999999995E-3</v>
      </c>
      <c r="AD4">
        <f t="shared" ref="AD4:AD67" si="12">0.9305*O4 + 0.0005</f>
        <v>1.22243E-2</v>
      </c>
      <c r="AE4" s="2" t="str">
        <f t="shared" ref="AE4:AE67" si="13">P4</f>
        <v>NA</v>
      </c>
    </row>
    <row r="5" spans="1:31" x14ac:dyDescent="0.2">
      <c r="A5" s="6">
        <v>1341.15</v>
      </c>
      <c r="B5" s="2" t="s">
        <v>53</v>
      </c>
      <c r="C5" s="2">
        <v>3.3698000000000001</v>
      </c>
      <c r="D5" s="2">
        <v>15.390599999999999</v>
      </c>
      <c r="E5" s="2">
        <v>1.2999999999999999E-3</v>
      </c>
      <c r="F5" s="2">
        <v>0.4592</v>
      </c>
      <c r="G5" s="2">
        <v>4.9454000000000002</v>
      </c>
      <c r="H5" s="2">
        <v>0.91410000000000002</v>
      </c>
      <c r="I5" s="2">
        <v>19.376899999999999</v>
      </c>
      <c r="J5" s="2">
        <v>0.33289999999999997</v>
      </c>
      <c r="K5" s="2">
        <v>2.63E-2</v>
      </c>
      <c r="L5" s="2">
        <v>7.9000000000000008E-3</v>
      </c>
      <c r="M5" s="2">
        <v>4.4000000000000003E-3</v>
      </c>
      <c r="N5" s="2">
        <v>7.0000000000000001E-3</v>
      </c>
      <c r="O5" s="2">
        <v>1.7000000000000001E-2</v>
      </c>
      <c r="P5" s="2" t="s">
        <v>30</v>
      </c>
      <c r="R5">
        <f t="shared" si="0"/>
        <v>3.5934671200000001</v>
      </c>
      <c r="S5">
        <f t="shared" si="1"/>
        <v>18.502433920000001</v>
      </c>
      <c r="T5">
        <f t="shared" si="2"/>
        <v>1.2825299999999998E-3</v>
      </c>
      <c r="U5">
        <f t="shared" si="3"/>
        <v>0.55672831999999994</v>
      </c>
      <c r="V5">
        <f t="shared" si="4"/>
        <v>6.5666930800000003</v>
      </c>
      <c r="W5">
        <f t="shared" si="5"/>
        <v>1.1333377500000001</v>
      </c>
      <c r="X5">
        <f t="shared" si="6"/>
        <v>23.336631669999999</v>
      </c>
      <c r="Y5">
        <f t="shared" si="7"/>
        <v>0.35534954999999996</v>
      </c>
      <c r="Z5">
        <f t="shared" si="8"/>
        <v>3.8330639999999999E-2</v>
      </c>
      <c r="AA5">
        <f t="shared" si="9"/>
        <v>1.1258020000000002E-2</v>
      </c>
      <c r="AB5">
        <f t="shared" si="10"/>
        <v>4.7557600000000004E-3</v>
      </c>
      <c r="AC5">
        <f t="shared" si="11"/>
        <v>7.3273999999999995E-3</v>
      </c>
      <c r="AD5">
        <f t="shared" si="12"/>
        <v>1.6318500000000003E-2</v>
      </c>
      <c r="AE5" s="2" t="str">
        <f t="shared" si="13"/>
        <v>NA</v>
      </c>
    </row>
    <row r="6" spans="1:31" x14ac:dyDescent="0.2">
      <c r="A6" s="6">
        <v>1341.37</v>
      </c>
      <c r="B6" s="2" t="s">
        <v>54</v>
      </c>
      <c r="C6" s="2">
        <v>3.7136999999999998</v>
      </c>
      <c r="D6" s="2">
        <v>14.2643</v>
      </c>
      <c r="E6" s="2">
        <v>1.2999999999999999E-3</v>
      </c>
      <c r="F6" s="2">
        <v>0.73870000000000002</v>
      </c>
      <c r="G6" s="2">
        <v>5.1337999999999999</v>
      </c>
      <c r="H6" s="2">
        <v>0.96540000000000004</v>
      </c>
      <c r="I6" s="2">
        <v>19.781400000000001</v>
      </c>
      <c r="J6" s="2">
        <v>0.32679999999999998</v>
      </c>
      <c r="K6" s="2">
        <v>2.1100000000000001E-2</v>
      </c>
      <c r="L6" s="2">
        <v>8.3999999999999995E-3</v>
      </c>
      <c r="M6" s="2">
        <v>3.7000000000000002E-3</v>
      </c>
      <c r="N6" s="2">
        <v>6.8999999999999999E-3</v>
      </c>
      <c r="O6" s="2">
        <v>1.2699999999999999E-2</v>
      </c>
      <c r="P6" s="2" t="s">
        <v>30</v>
      </c>
      <c r="R6">
        <f t="shared" si="0"/>
        <v>3.8701002799999999</v>
      </c>
      <c r="S6">
        <f t="shared" si="1"/>
        <v>17.214847760000001</v>
      </c>
      <c r="T6">
        <f t="shared" si="2"/>
        <v>1.2825299999999998E-3</v>
      </c>
      <c r="U6">
        <f t="shared" si="3"/>
        <v>0.74458027000000004</v>
      </c>
      <c r="V6">
        <f t="shared" si="4"/>
        <v>6.80411476</v>
      </c>
      <c r="W6">
        <f t="shared" si="5"/>
        <v>1.1860485000000001</v>
      </c>
      <c r="X6">
        <f t="shared" si="6"/>
        <v>23.819726020000001</v>
      </c>
      <c r="Y6">
        <f t="shared" si="7"/>
        <v>0.3490086</v>
      </c>
      <c r="Z6">
        <f t="shared" si="8"/>
        <v>3.1088080000000001E-2</v>
      </c>
      <c r="AA6">
        <f t="shared" si="9"/>
        <v>1.1919920000000001E-2</v>
      </c>
      <c r="AB6">
        <f t="shared" si="10"/>
        <v>4.03098E-3</v>
      </c>
      <c r="AC6">
        <f t="shared" si="11"/>
        <v>7.2255799999999997E-3</v>
      </c>
      <c r="AD6">
        <f t="shared" si="12"/>
        <v>1.2317349999999999E-2</v>
      </c>
      <c r="AE6" s="2" t="str">
        <f t="shared" si="13"/>
        <v>NA</v>
      </c>
    </row>
    <row r="7" spans="1:31" x14ac:dyDescent="0.2">
      <c r="A7" s="6">
        <v>1341.63</v>
      </c>
      <c r="B7" s="2" t="s">
        <v>55</v>
      </c>
      <c r="C7" s="2">
        <v>3.4009</v>
      </c>
      <c r="D7" s="2">
        <v>16.072800000000001</v>
      </c>
      <c r="E7" s="2">
        <v>1.1999999999999999E-3</v>
      </c>
      <c r="F7" s="2">
        <v>0.3599</v>
      </c>
      <c r="G7" s="2">
        <v>5.5338000000000003</v>
      </c>
      <c r="H7" s="2">
        <v>1.0689</v>
      </c>
      <c r="I7" s="2">
        <v>17.484200000000001</v>
      </c>
      <c r="J7" s="2">
        <v>0.3639</v>
      </c>
      <c r="K7" s="2">
        <v>1.9E-2</v>
      </c>
      <c r="L7" s="2">
        <v>8.3000000000000001E-3</v>
      </c>
      <c r="M7" s="2">
        <v>4.7999999999999996E-3</v>
      </c>
      <c r="N7" s="2">
        <v>7.6E-3</v>
      </c>
      <c r="O7" s="2">
        <v>1.6799999999999999E-2</v>
      </c>
      <c r="P7" s="2" t="s">
        <v>30</v>
      </c>
      <c r="R7">
        <f t="shared" si="0"/>
        <v>3.6184839600000003</v>
      </c>
      <c r="S7">
        <f t="shared" si="1"/>
        <v>19.282324960000004</v>
      </c>
      <c r="T7">
        <f t="shared" si="2"/>
        <v>1.18772E-3</v>
      </c>
      <c r="U7">
        <f t="shared" si="3"/>
        <v>0.48998879000000001</v>
      </c>
      <c r="V7">
        <f t="shared" si="4"/>
        <v>7.3081947600000001</v>
      </c>
      <c r="W7">
        <f t="shared" si="5"/>
        <v>1.2923947499999999</v>
      </c>
      <c r="X7">
        <f t="shared" si="6"/>
        <v>21.076180060000002</v>
      </c>
      <c r="Y7">
        <f t="shared" si="7"/>
        <v>0.38757405</v>
      </c>
      <c r="Z7">
        <f t="shared" si="8"/>
        <v>2.8163199999999999E-2</v>
      </c>
      <c r="AA7">
        <f t="shared" si="9"/>
        <v>1.1787540000000001E-2</v>
      </c>
      <c r="AB7">
        <f t="shared" si="10"/>
        <v>5.1699199999999997E-3</v>
      </c>
      <c r="AC7">
        <f t="shared" si="11"/>
        <v>7.9383200000000004E-3</v>
      </c>
      <c r="AD7">
        <f t="shared" si="12"/>
        <v>1.6132399999999998E-2</v>
      </c>
      <c r="AE7" s="2" t="str">
        <f t="shared" si="13"/>
        <v>NA</v>
      </c>
    </row>
    <row r="8" spans="1:31" x14ac:dyDescent="0.2">
      <c r="A8" s="6">
        <v>1341.78</v>
      </c>
      <c r="B8" s="2" t="s">
        <v>56</v>
      </c>
      <c r="C8" s="2">
        <v>3.6017000000000001</v>
      </c>
      <c r="D8" s="2">
        <v>15.3497</v>
      </c>
      <c r="E8" s="2">
        <v>1.2999999999999999E-3</v>
      </c>
      <c r="F8" s="2">
        <v>0.4395</v>
      </c>
      <c r="G8" s="2">
        <v>5.0674000000000001</v>
      </c>
      <c r="H8" s="2">
        <v>1.0920000000000001</v>
      </c>
      <c r="I8" s="2">
        <v>16.279900000000001</v>
      </c>
      <c r="J8" s="2">
        <v>0.36349999999999999</v>
      </c>
      <c r="K8" s="2">
        <v>1.9099999999999999E-2</v>
      </c>
      <c r="L8" s="2">
        <v>6.7000000000000002E-3</v>
      </c>
      <c r="M8" s="2">
        <v>4.5999999999999999E-3</v>
      </c>
      <c r="N8" s="2">
        <v>7.7999999999999996E-3</v>
      </c>
      <c r="O8" s="2">
        <v>1.54E-2</v>
      </c>
      <c r="P8" s="2">
        <v>2.0000000000000001E-4</v>
      </c>
      <c r="R8">
        <f t="shared" si="0"/>
        <v>3.7800074800000001</v>
      </c>
      <c r="S8">
        <f t="shared" si="1"/>
        <v>18.455677040000001</v>
      </c>
      <c r="T8">
        <f t="shared" si="2"/>
        <v>1.2825299999999998E-3</v>
      </c>
      <c r="U8">
        <f t="shared" si="3"/>
        <v>0.54348795000000005</v>
      </c>
      <c r="V8">
        <f t="shared" si="4"/>
        <v>6.7204374800000002</v>
      </c>
      <c r="W8">
        <f t="shared" si="5"/>
        <v>1.31613</v>
      </c>
      <c r="X8">
        <f t="shared" si="6"/>
        <v>19.637884570000001</v>
      </c>
      <c r="Y8">
        <f t="shared" si="7"/>
        <v>0.38715824999999998</v>
      </c>
      <c r="Z8">
        <f t="shared" si="8"/>
        <v>2.8302479999999998E-2</v>
      </c>
      <c r="AA8">
        <f t="shared" si="9"/>
        <v>9.6694600000000012E-3</v>
      </c>
      <c r="AB8">
        <f t="shared" si="10"/>
        <v>4.9628399999999996E-3</v>
      </c>
      <c r="AC8">
        <f t="shared" si="11"/>
        <v>8.1419600000000002E-3</v>
      </c>
      <c r="AD8">
        <f t="shared" si="12"/>
        <v>1.4829700000000001E-2</v>
      </c>
      <c r="AE8" s="2">
        <f t="shared" si="13"/>
        <v>2.0000000000000001E-4</v>
      </c>
    </row>
    <row r="9" spans="1:31" x14ac:dyDescent="0.2">
      <c r="A9" s="6">
        <v>1341.93</v>
      </c>
      <c r="B9" s="2" t="s">
        <v>57</v>
      </c>
      <c r="C9" s="2">
        <v>3.0152000000000001</v>
      </c>
      <c r="D9" s="2">
        <v>13.3728</v>
      </c>
      <c r="E9" s="2">
        <v>1.1000000000000001E-3</v>
      </c>
      <c r="F9" s="2">
        <v>0.33729999999999999</v>
      </c>
      <c r="G9" s="2">
        <v>4.6407999999999996</v>
      </c>
      <c r="H9" s="2">
        <v>0.90559999999999996</v>
      </c>
      <c r="I9" s="2">
        <v>21.606200000000001</v>
      </c>
      <c r="J9" s="2">
        <v>0.31879999999999997</v>
      </c>
      <c r="K9" s="2">
        <v>2.1999999999999999E-2</v>
      </c>
      <c r="L9" s="2">
        <v>6.7999999999999996E-3</v>
      </c>
      <c r="M9" s="2">
        <v>4.4000000000000003E-3</v>
      </c>
      <c r="N9" s="2">
        <v>6.6E-3</v>
      </c>
      <c r="O9" s="2">
        <v>1.32E-2</v>
      </c>
      <c r="P9" s="2" t="s">
        <v>30</v>
      </c>
      <c r="R9">
        <f t="shared" si="0"/>
        <v>3.3082268800000003</v>
      </c>
      <c r="S9">
        <f t="shared" si="1"/>
        <v>16.195684960000001</v>
      </c>
      <c r="T9">
        <f t="shared" si="2"/>
        <v>1.0929100000000001E-3</v>
      </c>
      <c r="U9">
        <f t="shared" si="3"/>
        <v>0.47479932999999996</v>
      </c>
      <c r="V9">
        <f t="shared" si="4"/>
        <v>6.1828361599999999</v>
      </c>
      <c r="W9">
        <f t="shared" si="5"/>
        <v>1.1246039999999999</v>
      </c>
      <c r="X9">
        <f t="shared" si="6"/>
        <v>25.999084660000001</v>
      </c>
      <c r="Y9">
        <f t="shared" si="7"/>
        <v>0.34069259999999996</v>
      </c>
      <c r="Z9">
        <f t="shared" si="8"/>
        <v>3.2341599999999998E-2</v>
      </c>
      <c r="AA9">
        <f t="shared" si="9"/>
        <v>9.8018400000000009E-3</v>
      </c>
      <c r="AB9">
        <f t="shared" si="10"/>
        <v>4.7557600000000004E-3</v>
      </c>
      <c r="AC9">
        <f t="shared" si="11"/>
        <v>6.9201199999999992E-3</v>
      </c>
      <c r="AD9">
        <f t="shared" si="12"/>
        <v>1.27826E-2</v>
      </c>
      <c r="AE9" s="2" t="str">
        <f t="shared" si="13"/>
        <v>NA</v>
      </c>
    </row>
    <row r="10" spans="1:31" x14ac:dyDescent="0.2">
      <c r="A10" s="6">
        <v>1342.24</v>
      </c>
      <c r="B10" s="2" t="s">
        <v>58</v>
      </c>
      <c r="C10" s="2">
        <v>3.1821000000000002</v>
      </c>
      <c r="D10" s="2">
        <v>15.0893</v>
      </c>
      <c r="E10" s="2">
        <v>1.1000000000000001E-3</v>
      </c>
      <c r="F10" s="2">
        <v>0.3332</v>
      </c>
      <c r="G10" s="2">
        <v>5.1379999999999999</v>
      </c>
      <c r="H10" s="2">
        <v>0.99019999999999997</v>
      </c>
      <c r="I10" s="2">
        <v>19.2913</v>
      </c>
      <c r="J10" s="2">
        <v>0.33339999999999997</v>
      </c>
      <c r="K10" s="2">
        <v>2.12E-2</v>
      </c>
      <c r="L10" s="2">
        <v>7.7000000000000002E-3</v>
      </c>
      <c r="M10" s="2">
        <v>3.5000000000000001E-3</v>
      </c>
      <c r="N10" s="2">
        <v>7.1000000000000004E-3</v>
      </c>
      <c r="O10" s="2">
        <v>1.41E-2</v>
      </c>
      <c r="P10" s="2" t="s">
        <v>30</v>
      </c>
      <c r="R10">
        <f t="shared" si="0"/>
        <v>3.4424812400000002</v>
      </c>
      <c r="S10">
        <f t="shared" si="1"/>
        <v>18.157987760000001</v>
      </c>
      <c r="T10">
        <f t="shared" si="2"/>
        <v>1.0929100000000001E-3</v>
      </c>
      <c r="U10">
        <f t="shared" si="3"/>
        <v>0.47204372</v>
      </c>
      <c r="V10">
        <f t="shared" si="4"/>
        <v>6.8094076000000001</v>
      </c>
      <c r="W10">
        <f t="shared" si="5"/>
        <v>1.2115305000000001</v>
      </c>
      <c r="X10">
        <f t="shared" si="6"/>
        <v>23.234399589999999</v>
      </c>
      <c r="Y10">
        <f t="shared" si="7"/>
        <v>0.3558693</v>
      </c>
      <c r="Z10">
        <f t="shared" si="8"/>
        <v>3.1227360000000003E-2</v>
      </c>
      <c r="AA10">
        <f t="shared" si="9"/>
        <v>1.0993260000000001E-2</v>
      </c>
      <c r="AB10">
        <f t="shared" si="10"/>
        <v>3.8239000000000003E-3</v>
      </c>
      <c r="AC10">
        <f t="shared" si="11"/>
        <v>7.4292200000000003E-3</v>
      </c>
      <c r="AD10">
        <f t="shared" si="12"/>
        <v>1.362005E-2</v>
      </c>
      <c r="AE10" s="2" t="str">
        <f t="shared" si="13"/>
        <v>NA</v>
      </c>
    </row>
    <row r="11" spans="1:31" x14ac:dyDescent="0.2">
      <c r="A11" s="6">
        <v>1342.49</v>
      </c>
      <c r="B11" s="2" t="s">
        <v>59</v>
      </c>
      <c r="C11" s="2">
        <v>3.5790000000000002</v>
      </c>
      <c r="D11" s="2">
        <v>15.376899999999999</v>
      </c>
      <c r="E11" s="2">
        <v>1.8E-3</v>
      </c>
      <c r="F11" s="2">
        <v>0.50029999999999997</v>
      </c>
      <c r="G11" s="2">
        <v>4.7229000000000001</v>
      </c>
      <c r="H11" s="2">
        <v>0.97250000000000003</v>
      </c>
      <c r="I11" s="2">
        <v>16.773800000000001</v>
      </c>
      <c r="J11" s="2">
        <v>0.34350000000000003</v>
      </c>
      <c r="K11" s="2">
        <v>1.9E-2</v>
      </c>
      <c r="L11" s="2">
        <v>1.0800000000000001E-2</v>
      </c>
      <c r="M11" s="2">
        <v>3.8E-3</v>
      </c>
      <c r="N11" s="2">
        <v>7.0000000000000001E-3</v>
      </c>
      <c r="O11" s="2">
        <v>1.6799999999999999E-2</v>
      </c>
      <c r="P11" s="2" t="s">
        <v>30</v>
      </c>
      <c r="R11">
        <f t="shared" si="0"/>
        <v>3.7617476000000001</v>
      </c>
      <c r="S11">
        <f t="shared" si="1"/>
        <v>18.486772080000001</v>
      </c>
      <c r="T11">
        <f t="shared" si="2"/>
        <v>1.75658E-3</v>
      </c>
      <c r="U11">
        <f t="shared" si="3"/>
        <v>0.58435163000000001</v>
      </c>
      <c r="V11">
        <f t="shared" si="4"/>
        <v>6.2862985800000004</v>
      </c>
      <c r="W11">
        <f t="shared" si="5"/>
        <v>1.1933437500000001</v>
      </c>
      <c r="X11">
        <f t="shared" si="6"/>
        <v>20.227749340000003</v>
      </c>
      <c r="Y11">
        <f t="shared" si="7"/>
        <v>0.36636825000000006</v>
      </c>
      <c r="Z11">
        <f t="shared" si="8"/>
        <v>2.8163199999999999E-2</v>
      </c>
      <c r="AA11">
        <f t="shared" si="9"/>
        <v>1.5097040000000003E-2</v>
      </c>
      <c r="AB11">
        <f t="shared" si="10"/>
        <v>4.13452E-3</v>
      </c>
      <c r="AC11">
        <f t="shared" si="11"/>
        <v>7.3273999999999995E-3</v>
      </c>
      <c r="AD11">
        <f t="shared" si="12"/>
        <v>1.6132399999999998E-2</v>
      </c>
      <c r="AE11" s="2" t="str">
        <f t="shared" si="13"/>
        <v>NA</v>
      </c>
    </row>
    <row r="12" spans="1:31" x14ac:dyDescent="0.2">
      <c r="A12" s="6">
        <v>1342.72</v>
      </c>
      <c r="B12" s="2" t="s">
        <v>60</v>
      </c>
      <c r="C12" s="2">
        <v>4.1169000000000002</v>
      </c>
      <c r="D12" s="2">
        <v>19.4436</v>
      </c>
      <c r="E12" s="2">
        <v>1.6999999999999999E-3</v>
      </c>
      <c r="F12" s="2">
        <v>0.66479999999999995</v>
      </c>
      <c r="G12" s="2">
        <v>6.7702999999999998</v>
      </c>
      <c r="H12" s="2">
        <v>1.3626</v>
      </c>
      <c r="I12" s="2">
        <v>12.3979</v>
      </c>
      <c r="J12" s="2">
        <v>0.40689999999999998</v>
      </c>
      <c r="K12" s="2">
        <v>2.3900000000000001E-2</v>
      </c>
      <c r="L12" s="2">
        <v>7.4999999999999997E-3</v>
      </c>
      <c r="M12" s="2">
        <v>5.4999999999999997E-3</v>
      </c>
      <c r="N12" s="2">
        <v>9.2999999999999992E-3</v>
      </c>
      <c r="O12" s="2">
        <v>1.7500000000000002E-2</v>
      </c>
      <c r="P12" s="2" t="s">
        <v>30</v>
      </c>
      <c r="R12">
        <f t="shared" si="0"/>
        <v>4.1944343600000007</v>
      </c>
      <c r="S12">
        <f t="shared" si="1"/>
        <v>23.135823520000002</v>
      </c>
      <c r="T12">
        <f t="shared" si="2"/>
        <v>1.6617699999999999E-3</v>
      </c>
      <c r="U12">
        <f t="shared" si="3"/>
        <v>0.69491207999999993</v>
      </c>
      <c r="V12">
        <f t="shared" si="4"/>
        <v>8.8664320599999993</v>
      </c>
      <c r="W12">
        <f t="shared" si="5"/>
        <v>1.5941715000000001</v>
      </c>
      <c r="X12">
        <f t="shared" si="6"/>
        <v>15.001611969999999</v>
      </c>
      <c r="Y12">
        <f t="shared" si="7"/>
        <v>0.43227254999999998</v>
      </c>
      <c r="Z12">
        <f t="shared" si="8"/>
        <v>3.4987920000000006E-2</v>
      </c>
      <c r="AA12">
        <f t="shared" si="9"/>
        <v>1.07285E-2</v>
      </c>
      <c r="AB12">
        <f t="shared" si="10"/>
        <v>5.8947000000000001E-3</v>
      </c>
      <c r="AC12">
        <f t="shared" si="11"/>
        <v>9.669259999999999E-3</v>
      </c>
      <c r="AD12">
        <f t="shared" si="12"/>
        <v>1.6783750000000004E-2</v>
      </c>
      <c r="AE12" s="2" t="str">
        <f t="shared" si="13"/>
        <v>NA</v>
      </c>
    </row>
    <row r="13" spans="1:31" x14ac:dyDescent="0.2">
      <c r="A13" s="6">
        <v>1342.97</v>
      </c>
      <c r="B13" s="2" t="s">
        <v>61</v>
      </c>
      <c r="C13" s="2">
        <v>3.8984000000000001</v>
      </c>
      <c r="D13" s="2">
        <v>17.446400000000001</v>
      </c>
      <c r="E13" s="2">
        <v>1.5E-3</v>
      </c>
      <c r="F13" s="2">
        <v>0.62580000000000002</v>
      </c>
      <c r="G13" s="2">
        <v>6.6182999999999996</v>
      </c>
      <c r="H13" s="2">
        <v>1.2367999999999999</v>
      </c>
      <c r="I13" s="2">
        <v>15.8208</v>
      </c>
      <c r="J13" s="2">
        <v>0.36530000000000001</v>
      </c>
      <c r="K13" s="2">
        <v>2.63E-2</v>
      </c>
      <c r="L13" s="2">
        <v>1.0800000000000001E-2</v>
      </c>
      <c r="M13" s="2">
        <v>5.3E-3</v>
      </c>
      <c r="N13" s="2">
        <v>8.6E-3</v>
      </c>
      <c r="O13" s="2">
        <v>1.32E-2</v>
      </c>
      <c r="P13" s="2" t="s">
        <v>30</v>
      </c>
      <c r="R13">
        <f t="shared" si="0"/>
        <v>4.01867296</v>
      </c>
      <c r="S13">
        <f t="shared" si="1"/>
        <v>20.852624480000003</v>
      </c>
      <c r="T13">
        <f t="shared" si="2"/>
        <v>1.47215E-3</v>
      </c>
      <c r="U13">
        <f t="shared" si="3"/>
        <v>0.66870018000000009</v>
      </c>
      <c r="V13">
        <f t="shared" si="4"/>
        <v>8.6748816600000005</v>
      </c>
      <c r="W13">
        <f t="shared" si="5"/>
        <v>1.464912</v>
      </c>
      <c r="X13">
        <f t="shared" si="6"/>
        <v>19.08958144</v>
      </c>
      <c r="Y13">
        <f t="shared" si="7"/>
        <v>0.38902935</v>
      </c>
      <c r="Z13">
        <f t="shared" si="8"/>
        <v>3.8330639999999999E-2</v>
      </c>
      <c r="AA13">
        <f t="shared" si="9"/>
        <v>1.5097040000000003E-2</v>
      </c>
      <c r="AB13">
        <f t="shared" si="10"/>
        <v>5.68762E-3</v>
      </c>
      <c r="AC13">
        <f t="shared" si="11"/>
        <v>8.9565200000000008E-3</v>
      </c>
      <c r="AD13">
        <f t="shared" si="12"/>
        <v>1.27826E-2</v>
      </c>
      <c r="AE13" s="2" t="str">
        <f t="shared" si="13"/>
        <v>NA</v>
      </c>
    </row>
    <row r="14" spans="1:31" x14ac:dyDescent="0.2">
      <c r="A14" s="6">
        <v>1343.23</v>
      </c>
      <c r="B14" s="2" t="s">
        <v>62</v>
      </c>
      <c r="C14" s="2">
        <v>3.7275999999999998</v>
      </c>
      <c r="D14" s="2">
        <v>17.4267</v>
      </c>
      <c r="E14" s="2">
        <v>1.5E-3</v>
      </c>
      <c r="F14" s="2">
        <v>0.41139999999999999</v>
      </c>
      <c r="G14" s="2">
        <v>6.7957999999999998</v>
      </c>
      <c r="H14" s="2">
        <v>1.3784000000000001</v>
      </c>
      <c r="I14" s="2">
        <v>15.0154</v>
      </c>
      <c r="J14" s="2">
        <v>0.37990000000000002</v>
      </c>
      <c r="K14" s="2">
        <v>2.5600000000000001E-2</v>
      </c>
      <c r="L14" s="2">
        <v>9.4000000000000004E-3</v>
      </c>
      <c r="M14" s="2">
        <v>5.1999999999999998E-3</v>
      </c>
      <c r="N14" s="2">
        <v>8.8999999999999999E-3</v>
      </c>
      <c r="O14" s="2">
        <v>1.3899999999999999E-2</v>
      </c>
      <c r="P14" s="2" t="s">
        <v>30</v>
      </c>
      <c r="R14">
        <f t="shared" si="0"/>
        <v>3.88128144</v>
      </c>
      <c r="S14">
        <f t="shared" si="1"/>
        <v>20.830103440000002</v>
      </c>
      <c r="T14">
        <f t="shared" si="2"/>
        <v>1.47215E-3</v>
      </c>
      <c r="U14">
        <f t="shared" si="3"/>
        <v>0.52460193999999993</v>
      </c>
      <c r="V14">
        <f t="shared" si="4"/>
        <v>8.8985671600000007</v>
      </c>
      <c r="W14">
        <f t="shared" si="5"/>
        <v>1.6104060000000002</v>
      </c>
      <c r="X14">
        <f t="shared" si="6"/>
        <v>18.12769222</v>
      </c>
      <c r="Y14">
        <f t="shared" si="7"/>
        <v>0.40420605000000004</v>
      </c>
      <c r="Z14">
        <f t="shared" si="8"/>
        <v>3.7355680000000002E-2</v>
      </c>
      <c r="AA14">
        <f t="shared" si="9"/>
        <v>1.3243720000000002E-2</v>
      </c>
      <c r="AB14">
        <f t="shared" si="10"/>
        <v>5.5840799999999999E-3</v>
      </c>
      <c r="AC14">
        <f t="shared" si="11"/>
        <v>9.2619800000000013E-3</v>
      </c>
      <c r="AD14">
        <f t="shared" si="12"/>
        <v>1.343395E-2</v>
      </c>
      <c r="AE14" s="2" t="str">
        <f t="shared" si="13"/>
        <v>NA</v>
      </c>
    </row>
    <row r="15" spans="1:31" x14ac:dyDescent="0.2">
      <c r="A15" s="6">
        <v>1343.36</v>
      </c>
      <c r="B15" s="2" t="s">
        <v>63</v>
      </c>
      <c r="C15" s="2">
        <v>4.0129000000000001</v>
      </c>
      <c r="D15" s="2">
        <v>16.588100000000001</v>
      </c>
      <c r="E15" s="2">
        <v>1.6999999999999999E-3</v>
      </c>
      <c r="F15" s="2">
        <v>0.69310000000000005</v>
      </c>
      <c r="G15" s="2">
        <v>6.0804999999999998</v>
      </c>
      <c r="H15" s="2">
        <v>1.3171999999999999</v>
      </c>
      <c r="I15" s="2">
        <v>16.069800000000001</v>
      </c>
      <c r="J15" s="2">
        <v>0.35799999999999998</v>
      </c>
      <c r="K15" s="2">
        <v>2.3900000000000001E-2</v>
      </c>
      <c r="L15" s="2">
        <v>8.3999999999999995E-3</v>
      </c>
      <c r="M15" s="2">
        <v>5.0000000000000001E-3</v>
      </c>
      <c r="N15" s="2">
        <v>8.3999999999999995E-3</v>
      </c>
      <c r="O15" s="2">
        <v>1.35E-2</v>
      </c>
      <c r="P15" s="2" t="s">
        <v>30</v>
      </c>
      <c r="R15">
        <f t="shared" si="0"/>
        <v>4.1107767600000003</v>
      </c>
      <c r="S15">
        <f t="shared" si="1"/>
        <v>19.87141592</v>
      </c>
      <c r="T15">
        <f t="shared" si="2"/>
        <v>1.6617699999999999E-3</v>
      </c>
      <c r="U15">
        <f t="shared" si="3"/>
        <v>0.71393251000000002</v>
      </c>
      <c r="V15">
        <f t="shared" si="4"/>
        <v>7.9971461000000001</v>
      </c>
      <c r="W15">
        <f t="shared" si="5"/>
        <v>1.547523</v>
      </c>
      <c r="X15">
        <f t="shared" si="6"/>
        <v>19.386962140000001</v>
      </c>
      <c r="Y15">
        <f t="shared" si="7"/>
        <v>0.38144099999999997</v>
      </c>
      <c r="Z15">
        <f t="shared" si="8"/>
        <v>3.4987920000000006E-2</v>
      </c>
      <c r="AA15">
        <f t="shared" si="9"/>
        <v>1.1919920000000001E-2</v>
      </c>
      <c r="AB15">
        <f t="shared" si="10"/>
        <v>5.3769999999999998E-3</v>
      </c>
      <c r="AC15">
        <f t="shared" si="11"/>
        <v>8.7528799999999993E-3</v>
      </c>
      <c r="AD15">
        <f t="shared" si="12"/>
        <v>1.306175E-2</v>
      </c>
      <c r="AE15" s="2" t="str">
        <f t="shared" si="13"/>
        <v>NA</v>
      </c>
    </row>
    <row r="16" spans="1:31" x14ac:dyDescent="0.2">
      <c r="A16" s="6">
        <v>1343.71</v>
      </c>
      <c r="B16" s="2" t="s">
        <v>64</v>
      </c>
      <c r="C16" s="2">
        <v>2.9411999999999998</v>
      </c>
      <c r="D16" s="2">
        <v>11.7682</v>
      </c>
      <c r="E16" s="2">
        <v>1.2999999999999999E-3</v>
      </c>
      <c r="F16" s="2">
        <v>0.37790000000000001</v>
      </c>
      <c r="G16" s="2">
        <v>3.3435000000000001</v>
      </c>
      <c r="H16" s="2">
        <v>0.65980000000000005</v>
      </c>
      <c r="I16" s="2">
        <v>21.223099999999999</v>
      </c>
      <c r="J16" s="2">
        <v>0.2641</v>
      </c>
      <c r="K16" s="2">
        <v>1.46E-2</v>
      </c>
      <c r="L16" s="2">
        <v>5.4000000000000003E-3</v>
      </c>
      <c r="M16" s="2">
        <v>3.5999999999999999E-3</v>
      </c>
      <c r="N16" s="2">
        <v>4.8999999999999998E-3</v>
      </c>
      <c r="O16" s="2">
        <v>1.4200000000000001E-2</v>
      </c>
      <c r="P16" s="2" t="s">
        <v>30</v>
      </c>
      <c r="R16">
        <f t="shared" si="0"/>
        <v>3.2487012799999997</v>
      </c>
      <c r="S16">
        <f t="shared" si="1"/>
        <v>14.361306239999999</v>
      </c>
      <c r="T16">
        <f t="shared" si="2"/>
        <v>1.2825299999999998E-3</v>
      </c>
      <c r="U16">
        <f t="shared" si="3"/>
        <v>0.50208659</v>
      </c>
      <c r="V16">
        <f t="shared" si="4"/>
        <v>4.5479787000000007</v>
      </c>
      <c r="W16">
        <f t="shared" si="5"/>
        <v>0.87204450000000011</v>
      </c>
      <c r="X16">
        <f t="shared" si="6"/>
        <v>25.541548329999998</v>
      </c>
      <c r="Y16">
        <f t="shared" si="7"/>
        <v>0.28383195</v>
      </c>
      <c r="Z16">
        <f t="shared" si="8"/>
        <v>2.203488E-2</v>
      </c>
      <c r="AA16">
        <f t="shared" si="9"/>
        <v>7.9485200000000006E-3</v>
      </c>
      <c r="AB16">
        <f t="shared" si="10"/>
        <v>3.9274399999999999E-3</v>
      </c>
      <c r="AC16">
        <f t="shared" si="11"/>
        <v>5.1891799999999998E-3</v>
      </c>
      <c r="AD16">
        <f t="shared" si="12"/>
        <v>1.3713100000000001E-2</v>
      </c>
      <c r="AE16" s="2" t="str">
        <f t="shared" si="13"/>
        <v>NA</v>
      </c>
    </row>
    <row r="17" spans="1:31" x14ac:dyDescent="0.2">
      <c r="A17" s="6">
        <v>1343.91</v>
      </c>
      <c r="B17" s="2" t="s">
        <v>65</v>
      </c>
      <c r="C17" s="2">
        <v>2.0884</v>
      </c>
      <c r="D17" s="2">
        <v>10.315</v>
      </c>
      <c r="E17" s="2">
        <v>1.1999999999999999E-3</v>
      </c>
      <c r="F17" s="2">
        <v>0.3891</v>
      </c>
      <c r="G17" s="2">
        <v>2.4037000000000002</v>
      </c>
      <c r="H17" s="2">
        <v>0.35370000000000001</v>
      </c>
      <c r="I17" s="2">
        <v>30</v>
      </c>
      <c r="J17" s="2">
        <v>0.2099</v>
      </c>
      <c r="K17" s="2">
        <v>1.8700000000000001E-2</v>
      </c>
      <c r="L17" s="2">
        <v>7.0000000000000001E-3</v>
      </c>
      <c r="M17" s="2">
        <v>3.3999999999999998E-3</v>
      </c>
      <c r="N17" s="2">
        <v>3.0999999999999999E-3</v>
      </c>
      <c r="O17" s="2">
        <v>1.61E-2</v>
      </c>
      <c r="P17" s="2" t="s">
        <v>30</v>
      </c>
      <c r="R17">
        <f t="shared" si="0"/>
        <v>2.5627089600000001</v>
      </c>
      <c r="S17">
        <f t="shared" si="1"/>
        <v>12.700007999999999</v>
      </c>
      <c r="T17">
        <f t="shared" si="2"/>
        <v>1.18772E-3</v>
      </c>
      <c r="U17">
        <f t="shared" si="3"/>
        <v>0.50961411000000001</v>
      </c>
      <c r="V17">
        <f t="shared" si="4"/>
        <v>3.3636427400000004</v>
      </c>
      <c r="W17">
        <f t="shared" si="5"/>
        <v>0.55752675000000007</v>
      </c>
      <c r="X17">
        <f t="shared" si="6"/>
        <v>36.023800000000001</v>
      </c>
      <c r="Y17">
        <f t="shared" si="7"/>
        <v>0.22749105000000003</v>
      </c>
      <c r="Z17">
        <f t="shared" si="8"/>
        <v>2.7745360000000004E-2</v>
      </c>
      <c r="AA17">
        <f t="shared" si="9"/>
        <v>1.0066600000000002E-2</v>
      </c>
      <c r="AB17">
        <f t="shared" si="10"/>
        <v>3.7203600000000002E-3</v>
      </c>
      <c r="AC17">
        <f t="shared" si="11"/>
        <v>3.3564200000000001E-3</v>
      </c>
      <c r="AD17">
        <f t="shared" si="12"/>
        <v>1.548105E-2</v>
      </c>
      <c r="AE17" s="2" t="str">
        <f t="shared" si="13"/>
        <v>NA</v>
      </c>
    </row>
    <row r="18" spans="1:31" x14ac:dyDescent="0.2">
      <c r="A18" s="6">
        <v>1344.09</v>
      </c>
      <c r="B18" s="2" t="s">
        <v>66</v>
      </c>
      <c r="C18" s="2">
        <v>3.7786</v>
      </c>
      <c r="D18" s="2">
        <v>18.148099999999999</v>
      </c>
      <c r="E18" s="2">
        <v>1.4E-3</v>
      </c>
      <c r="F18" s="2">
        <v>0.69169999999999998</v>
      </c>
      <c r="G18" s="2">
        <v>6.4703999999999997</v>
      </c>
      <c r="H18" s="2">
        <v>1.2311000000000001</v>
      </c>
      <c r="I18" s="2">
        <v>14.549899999999999</v>
      </c>
      <c r="J18" s="2">
        <v>0.39889999999999998</v>
      </c>
      <c r="K18" s="2">
        <v>2.46E-2</v>
      </c>
      <c r="L18" s="2">
        <v>7.7000000000000002E-3</v>
      </c>
      <c r="M18" s="2">
        <v>4.5999999999999999E-3</v>
      </c>
      <c r="N18" s="2">
        <v>8.5000000000000006E-3</v>
      </c>
      <c r="O18" s="2">
        <v>1.7299999999999999E-2</v>
      </c>
      <c r="P18" s="2" t="s">
        <v>30</v>
      </c>
      <c r="R18">
        <f t="shared" si="0"/>
        <v>3.9223058399999999</v>
      </c>
      <c r="S18">
        <f t="shared" si="1"/>
        <v>21.65480792</v>
      </c>
      <c r="T18">
        <f t="shared" si="2"/>
        <v>1.3773399999999999E-3</v>
      </c>
      <c r="U18">
        <f t="shared" si="3"/>
        <v>0.71299157000000002</v>
      </c>
      <c r="V18">
        <f t="shared" si="4"/>
        <v>8.4884980799999994</v>
      </c>
      <c r="W18">
        <f t="shared" si="5"/>
        <v>1.45905525</v>
      </c>
      <c r="X18">
        <f t="shared" si="6"/>
        <v>17.571745569999997</v>
      </c>
      <c r="Y18">
        <f t="shared" si="7"/>
        <v>0.42395654999999999</v>
      </c>
      <c r="Z18">
        <f t="shared" si="8"/>
        <v>3.5962880000000003E-2</v>
      </c>
      <c r="AA18">
        <f t="shared" si="9"/>
        <v>1.0993260000000001E-2</v>
      </c>
      <c r="AB18">
        <f t="shared" si="10"/>
        <v>4.9628399999999996E-3</v>
      </c>
      <c r="AC18">
        <f t="shared" si="11"/>
        <v>8.8547000000000018E-3</v>
      </c>
      <c r="AD18">
        <f t="shared" si="12"/>
        <v>1.6597649999999999E-2</v>
      </c>
      <c r="AE18" s="2" t="str">
        <f t="shared" si="13"/>
        <v>NA</v>
      </c>
    </row>
    <row r="19" spans="1:31" x14ac:dyDescent="0.2">
      <c r="A19" s="6">
        <v>1344.3</v>
      </c>
      <c r="B19" s="2" t="s">
        <v>67</v>
      </c>
      <c r="C19" s="2">
        <v>3.3984000000000001</v>
      </c>
      <c r="D19" s="2">
        <v>15.718500000000001</v>
      </c>
      <c r="E19" s="2">
        <v>1.4E-3</v>
      </c>
      <c r="F19" s="2">
        <v>1.7592000000000001</v>
      </c>
      <c r="G19" s="2">
        <v>5.9973000000000001</v>
      </c>
      <c r="H19" s="2">
        <v>1.4228000000000001</v>
      </c>
      <c r="I19" s="2">
        <v>13.200200000000001</v>
      </c>
      <c r="J19" s="2">
        <v>0.379</v>
      </c>
      <c r="K19" s="2">
        <v>2.1700000000000001E-2</v>
      </c>
      <c r="L19" s="2">
        <v>6.1999999999999998E-3</v>
      </c>
      <c r="M19" s="2">
        <v>4.1000000000000003E-3</v>
      </c>
      <c r="N19" s="2">
        <v>7.9000000000000008E-3</v>
      </c>
      <c r="O19" s="2">
        <v>1.5299999999999999E-2</v>
      </c>
      <c r="P19" s="2">
        <v>4.0000000000000002E-4</v>
      </c>
      <c r="R19">
        <f t="shared" si="0"/>
        <v>3.6164729600000003</v>
      </c>
      <c r="S19">
        <f t="shared" si="1"/>
        <v>18.877289200000003</v>
      </c>
      <c r="T19">
        <f t="shared" si="2"/>
        <v>1.3773399999999999E-3</v>
      </c>
      <c r="U19">
        <f t="shared" si="3"/>
        <v>1.4304583200000001</v>
      </c>
      <c r="V19">
        <f t="shared" si="4"/>
        <v>7.89229746</v>
      </c>
      <c r="W19">
        <f t="shared" si="5"/>
        <v>1.6560270000000001</v>
      </c>
      <c r="X19">
        <f t="shared" si="6"/>
        <v>15.959798860000001</v>
      </c>
      <c r="Y19">
        <f t="shared" si="7"/>
        <v>0.40327050000000003</v>
      </c>
      <c r="Z19">
        <f t="shared" si="8"/>
        <v>3.1923760000000002E-2</v>
      </c>
      <c r="AA19">
        <f t="shared" si="9"/>
        <v>9.0075600000000013E-3</v>
      </c>
      <c r="AB19">
        <f t="shared" si="10"/>
        <v>4.4451400000000002E-3</v>
      </c>
      <c r="AC19">
        <f t="shared" si="11"/>
        <v>8.2437800000000009E-3</v>
      </c>
      <c r="AD19">
        <f t="shared" si="12"/>
        <v>1.473665E-2</v>
      </c>
      <c r="AE19" s="2">
        <f t="shared" si="13"/>
        <v>4.0000000000000002E-4</v>
      </c>
    </row>
    <row r="20" spans="1:31" x14ac:dyDescent="0.2">
      <c r="A20" s="6">
        <v>1344.55</v>
      </c>
      <c r="B20" s="2" t="s">
        <v>68</v>
      </c>
      <c r="C20" s="2">
        <v>2.8289</v>
      </c>
      <c r="D20" s="2">
        <v>10.836600000000001</v>
      </c>
      <c r="E20" s="2">
        <v>1.2999999999999999E-3</v>
      </c>
      <c r="F20" s="2">
        <v>0.45340000000000003</v>
      </c>
      <c r="G20" s="2">
        <v>3.1206</v>
      </c>
      <c r="H20" s="2">
        <v>0.58479999999999999</v>
      </c>
      <c r="I20" s="2">
        <v>24.126999999999999</v>
      </c>
      <c r="J20" s="2">
        <v>0.24560000000000001</v>
      </c>
      <c r="K20" s="2">
        <v>1.9699999999999999E-2</v>
      </c>
      <c r="L20" s="2">
        <v>6.7000000000000002E-3</v>
      </c>
      <c r="M20" s="2">
        <v>3.3E-3</v>
      </c>
      <c r="N20" s="2">
        <v>4.4999999999999997E-3</v>
      </c>
      <c r="O20" s="2">
        <v>1.1900000000000001E-2</v>
      </c>
      <c r="P20" s="2" t="s">
        <v>30</v>
      </c>
      <c r="R20">
        <f t="shared" si="0"/>
        <v>3.1583671600000001</v>
      </c>
      <c r="S20">
        <f t="shared" si="1"/>
        <v>13.296301120000001</v>
      </c>
      <c r="T20">
        <f t="shared" si="2"/>
        <v>1.2825299999999998E-3</v>
      </c>
      <c r="U20">
        <f t="shared" si="3"/>
        <v>0.55283013999999997</v>
      </c>
      <c r="V20">
        <f t="shared" si="4"/>
        <v>4.2670801200000001</v>
      </c>
      <c r="W20">
        <f t="shared" si="5"/>
        <v>0.79498200000000008</v>
      </c>
      <c r="X20">
        <f t="shared" si="6"/>
        <v>29.009676099999997</v>
      </c>
      <c r="Y20">
        <f t="shared" si="7"/>
        <v>0.26460120000000004</v>
      </c>
      <c r="Z20">
        <f t="shared" si="8"/>
        <v>2.913816E-2</v>
      </c>
      <c r="AA20">
        <f t="shared" si="9"/>
        <v>9.6694600000000012E-3</v>
      </c>
      <c r="AB20">
        <f t="shared" si="10"/>
        <v>3.6168200000000002E-3</v>
      </c>
      <c r="AC20">
        <f t="shared" si="11"/>
        <v>4.7818999999999995E-3</v>
      </c>
      <c r="AD20">
        <f t="shared" si="12"/>
        <v>1.1572950000000002E-2</v>
      </c>
      <c r="AE20" s="2" t="str">
        <f t="shared" si="13"/>
        <v>NA</v>
      </c>
    </row>
    <row r="21" spans="1:31" x14ac:dyDescent="0.2">
      <c r="A21" s="6">
        <v>1345.08</v>
      </c>
      <c r="B21" s="2" t="s">
        <v>69</v>
      </c>
      <c r="C21" s="2">
        <v>3.9807999999999999</v>
      </c>
      <c r="D21" s="2">
        <v>18.2942</v>
      </c>
      <c r="E21" s="2">
        <v>1.4E-3</v>
      </c>
      <c r="F21" s="2">
        <v>0.71830000000000005</v>
      </c>
      <c r="G21" s="2">
        <v>6.4417</v>
      </c>
      <c r="H21" s="2">
        <v>1.2329000000000001</v>
      </c>
      <c r="I21" s="2">
        <v>14.5159</v>
      </c>
      <c r="J21" s="2">
        <v>0.41299999999999998</v>
      </c>
      <c r="K21" s="2">
        <v>2.41E-2</v>
      </c>
      <c r="L21" s="2">
        <v>8.3999999999999995E-3</v>
      </c>
      <c r="M21" s="2">
        <v>5.4000000000000003E-3</v>
      </c>
      <c r="N21" s="2">
        <v>8.5000000000000006E-3</v>
      </c>
      <c r="O21" s="2">
        <v>1.8200000000000001E-2</v>
      </c>
      <c r="P21" s="2" t="s">
        <v>30</v>
      </c>
      <c r="R21">
        <f t="shared" si="0"/>
        <v>4.0849555199999994</v>
      </c>
      <c r="S21">
        <f t="shared" si="1"/>
        <v>21.821829440000002</v>
      </c>
      <c r="T21">
        <f t="shared" si="2"/>
        <v>1.3773399999999999E-3</v>
      </c>
      <c r="U21">
        <f t="shared" si="3"/>
        <v>0.73086943000000004</v>
      </c>
      <c r="V21">
        <f t="shared" si="4"/>
        <v>8.4523303399999996</v>
      </c>
      <c r="W21">
        <f t="shared" si="5"/>
        <v>1.4609047500000001</v>
      </c>
      <c r="X21">
        <f t="shared" si="6"/>
        <v>17.531139369999998</v>
      </c>
      <c r="Y21">
        <f t="shared" si="7"/>
        <v>0.43861349999999999</v>
      </c>
      <c r="Z21">
        <f t="shared" si="8"/>
        <v>3.5266480000000003E-2</v>
      </c>
      <c r="AA21">
        <f t="shared" si="9"/>
        <v>1.1919920000000001E-2</v>
      </c>
      <c r="AB21">
        <f t="shared" si="10"/>
        <v>5.7911600000000001E-3</v>
      </c>
      <c r="AC21">
        <f t="shared" si="11"/>
        <v>8.8547000000000018E-3</v>
      </c>
      <c r="AD21">
        <f t="shared" si="12"/>
        <v>1.7435100000000002E-2</v>
      </c>
      <c r="AE21" s="2" t="str">
        <f t="shared" si="13"/>
        <v>NA</v>
      </c>
    </row>
    <row r="22" spans="1:31" x14ac:dyDescent="0.2">
      <c r="A22" s="6">
        <v>1345.34</v>
      </c>
      <c r="B22" s="2" t="s">
        <v>70</v>
      </c>
      <c r="C22" s="2">
        <v>3.4683000000000002</v>
      </c>
      <c r="D22" s="2">
        <v>16.881699999999999</v>
      </c>
      <c r="E22" s="2">
        <v>1.2999999999999999E-3</v>
      </c>
      <c r="F22" s="2">
        <v>0.56510000000000005</v>
      </c>
      <c r="G22" s="2">
        <v>4.8745000000000003</v>
      </c>
      <c r="H22" s="2">
        <v>1.0548</v>
      </c>
      <c r="I22" s="2">
        <v>17.642499999999998</v>
      </c>
      <c r="J22" s="2">
        <v>0.3397</v>
      </c>
      <c r="K22" s="2">
        <v>2.0400000000000001E-2</v>
      </c>
      <c r="L22" s="2">
        <v>7.9000000000000008E-3</v>
      </c>
      <c r="M22" s="2">
        <v>4.4999999999999997E-3</v>
      </c>
      <c r="N22" s="2">
        <v>6.7000000000000002E-3</v>
      </c>
      <c r="O22" s="2">
        <v>1.8100000000000002E-2</v>
      </c>
      <c r="P22" s="2" t="s">
        <v>30</v>
      </c>
      <c r="R22">
        <f t="shared" si="0"/>
        <v>3.6727005200000002</v>
      </c>
      <c r="S22">
        <f t="shared" si="1"/>
        <v>20.207059439999998</v>
      </c>
      <c r="T22">
        <f t="shared" si="2"/>
        <v>1.2825299999999998E-3</v>
      </c>
      <c r="U22">
        <f t="shared" si="3"/>
        <v>0.62790371</v>
      </c>
      <c r="V22">
        <f t="shared" si="4"/>
        <v>6.4773449000000003</v>
      </c>
      <c r="W22">
        <f t="shared" si="5"/>
        <v>1.2779069999999999</v>
      </c>
      <c r="X22">
        <f t="shared" si="6"/>
        <v>21.265237749999997</v>
      </c>
      <c r="Y22">
        <f t="shared" si="7"/>
        <v>0.36241814999999999</v>
      </c>
      <c r="Z22">
        <f t="shared" si="8"/>
        <v>3.0113120000000004E-2</v>
      </c>
      <c r="AA22">
        <f t="shared" si="9"/>
        <v>1.1258020000000002E-2</v>
      </c>
      <c r="AB22">
        <f t="shared" si="10"/>
        <v>4.8592999999999996E-3</v>
      </c>
      <c r="AC22">
        <f t="shared" si="11"/>
        <v>7.02194E-3</v>
      </c>
      <c r="AD22">
        <f t="shared" si="12"/>
        <v>1.7342050000000001E-2</v>
      </c>
      <c r="AE22" s="2" t="str">
        <f t="shared" si="13"/>
        <v>NA</v>
      </c>
    </row>
    <row r="23" spans="1:31" x14ac:dyDescent="0.2">
      <c r="A23" s="6">
        <v>1345.57</v>
      </c>
      <c r="B23" s="2" t="s">
        <v>71</v>
      </c>
      <c r="C23" s="2">
        <v>2.9418000000000002</v>
      </c>
      <c r="D23" s="2">
        <v>13.778600000000001</v>
      </c>
      <c r="E23" s="2">
        <v>1E-3</v>
      </c>
      <c r="F23" s="2">
        <v>0.40579999999999999</v>
      </c>
      <c r="G23" s="2">
        <v>4.0545</v>
      </c>
      <c r="H23" s="2">
        <v>0.69930000000000003</v>
      </c>
      <c r="I23" s="2">
        <v>22.437000000000001</v>
      </c>
      <c r="J23" s="2">
        <v>0.29139999999999999</v>
      </c>
      <c r="K23" s="2">
        <v>1.7000000000000001E-2</v>
      </c>
      <c r="L23" s="2">
        <v>8.0999999999999996E-3</v>
      </c>
      <c r="M23" s="2">
        <v>3.8999999999999998E-3</v>
      </c>
      <c r="N23" s="2">
        <v>5.1999999999999998E-3</v>
      </c>
      <c r="O23" s="2">
        <v>1.5900000000000001E-2</v>
      </c>
      <c r="P23" s="2" t="s">
        <v>30</v>
      </c>
      <c r="R23">
        <f t="shared" si="0"/>
        <v>3.2491839200000001</v>
      </c>
      <c r="S23">
        <f t="shared" si="1"/>
        <v>16.65959552</v>
      </c>
      <c r="T23">
        <f t="shared" si="2"/>
        <v>9.9810000000000003E-4</v>
      </c>
      <c r="U23">
        <f t="shared" si="3"/>
        <v>0.52083817999999993</v>
      </c>
      <c r="V23">
        <f t="shared" si="4"/>
        <v>5.4439809000000006</v>
      </c>
      <c r="W23">
        <f t="shared" si="5"/>
        <v>0.91263075000000016</v>
      </c>
      <c r="X23">
        <f t="shared" si="6"/>
        <v>26.991309099999999</v>
      </c>
      <c r="Y23">
        <f t="shared" si="7"/>
        <v>0.3122103</v>
      </c>
      <c r="Z23">
        <f t="shared" si="8"/>
        <v>2.5377600000000004E-2</v>
      </c>
      <c r="AA23">
        <f t="shared" si="9"/>
        <v>1.152278E-2</v>
      </c>
      <c r="AB23">
        <f t="shared" si="10"/>
        <v>4.2380600000000001E-3</v>
      </c>
      <c r="AC23">
        <f t="shared" si="11"/>
        <v>5.4946399999999994E-3</v>
      </c>
      <c r="AD23">
        <f t="shared" si="12"/>
        <v>1.5294950000000002E-2</v>
      </c>
      <c r="AE23" s="2" t="str">
        <f t="shared" si="13"/>
        <v>NA</v>
      </c>
    </row>
    <row r="24" spans="1:31" x14ac:dyDescent="0.2">
      <c r="A24" s="6">
        <v>1345.97</v>
      </c>
      <c r="B24" s="2" t="s">
        <v>72</v>
      </c>
      <c r="C24" s="2">
        <v>3.7686000000000002</v>
      </c>
      <c r="D24" s="2">
        <v>21.364699999999999</v>
      </c>
      <c r="E24" s="2">
        <v>1.5E-3</v>
      </c>
      <c r="F24" s="2">
        <v>0.62209999999999999</v>
      </c>
      <c r="G24" s="2">
        <v>6.9043000000000001</v>
      </c>
      <c r="H24" s="2">
        <v>1.2990999999999999</v>
      </c>
      <c r="I24" s="2">
        <v>12.8316</v>
      </c>
      <c r="J24" s="2">
        <v>0.4</v>
      </c>
      <c r="K24" s="2">
        <v>2.4899999999999999E-2</v>
      </c>
      <c r="L24" s="2">
        <v>8.6999999999999994E-3</v>
      </c>
      <c r="M24" s="2">
        <v>5.3E-3</v>
      </c>
      <c r="N24" s="2">
        <v>8.3999999999999995E-3</v>
      </c>
      <c r="O24" s="2">
        <v>2.0199999999999999E-2</v>
      </c>
      <c r="P24" s="2" t="s">
        <v>30</v>
      </c>
      <c r="R24">
        <f t="shared" si="0"/>
        <v>3.91426184</v>
      </c>
      <c r="S24">
        <f t="shared" si="1"/>
        <v>25.332025040000001</v>
      </c>
      <c r="T24">
        <f t="shared" si="2"/>
        <v>1.47215E-3</v>
      </c>
      <c r="U24">
        <f t="shared" si="3"/>
        <v>0.66621341000000001</v>
      </c>
      <c r="V24">
        <f t="shared" si="4"/>
        <v>9.035298860000001</v>
      </c>
      <c r="W24">
        <f t="shared" si="5"/>
        <v>1.5289252499999999</v>
      </c>
      <c r="X24">
        <f t="shared" si="6"/>
        <v>15.51957988</v>
      </c>
      <c r="Y24">
        <f t="shared" si="7"/>
        <v>0.42510000000000003</v>
      </c>
      <c r="Z24">
        <f t="shared" si="8"/>
        <v>3.6380719999999998E-2</v>
      </c>
      <c r="AA24">
        <f t="shared" si="9"/>
        <v>1.2317059999999999E-2</v>
      </c>
      <c r="AB24">
        <f t="shared" si="10"/>
        <v>5.68762E-3</v>
      </c>
      <c r="AC24">
        <f t="shared" si="11"/>
        <v>8.7528799999999993E-3</v>
      </c>
      <c r="AD24">
        <f t="shared" si="12"/>
        <v>1.92961E-2</v>
      </c>
      <c r="AE24" s="2" t="str">
        <f t="shared" si="13"/>
        <v>NA</v>
      </c>
    </row>
    <row r="25" spans="1:31" x14ac:dyDescent="0.2">
      <c r="A25" s="6">
        <v>1346.17</v>
      </c>
      <c r="B25" s="2" t="s">
        <v>73</v>
      </c>
      <c r="C25" s="2">
        <v>3.9355000000000002</v>
      </c>
      <c r="D25" s="2">
        <v>20.693300000000001</v>
      </c>
      <c r="E25" s="2">
        <v>1.6000000000000001E-3</v>
      </c>
      <c r="F25" s="2">
        <v>0.74209999999999998</v>
      </c>
      <c r="G25" s="2">
        <v>7.22</v>
      </c>
      <c r="H25" s="2">
        <v>1.3967000000000001</v>
      </c>
      <c r="I25" s="2">
        <v>12.1213</v>
      </c>
      <c r="J25" s="2">
        <v>0.4128</v>
      </c>
      <c r="K25" s="2">
        <v>2.64E-2</v>
      </c>
      <c r="L25" s="2">
        <v>9.7999999999999997E-3</v>
      </c>
      <c r="M25" s="2">
        <v>5.7999999999999996E-3</v>
      </c>
      <c r="N25" s="2">
        <v>8.8999999999999999E-3</v>
      </c>
      <c r="O25" s="2">
        <v>1.9400000000000001E-2</v>
      </c>
      <c r="P25" s="2" t="s">
        <v>30</v>
      </c>
      <c r="R25">
        <f t="shared" si="0"/>
        <v>4.0485161999999999</v>
      </c>
      <c r="S25">
        <f t="shared" si="1"/>
        <v>24.564480560000003</v>
      </c>
      <c r="T25">
        <f t="shared" si="2"/>
        <v>1.5669600000000001E-3</v>
      </c>
      <c r="U25">
        <f t="shared" si="3"/>
        <v>0.74686541000000006</v>
      </c>
      <c r="V25">
        <f t="shared" si="4"/>
        <v>9.4331440000000004</v>
      </c>
      <c r="W25">
        <f t="shared" si="5"/>
        <v>1.6292092500000002</v>
      </c>
      <c r="X25">
        <f t="shared" si="6"/>
        <v>14.671268589999999</v>
      </c>
      <c r="Y25">
        <f t="shared" si="7"/>
        <v>0.43840560000000001</v>
      </c>
      <c r="Z25">
        <f t="shared" si="8"/>
        <v>3.8469919999999998E-2</v>
      </c>
      <c r="AA25">
        <f t="shared" si="9"/>
        <v>1.3773240000000001E-2</v>
      </c>
      <c r="AB25">
        <f t="shared" si="10"/>
        <v>6.2053199999999994E-3</v>
      </c>
      <c r="AC25">
        <f t="shared" si="11"/>
        <v>9.2619800000000013E-3</v>
      </c>
      <c r="AD25">
        <f t="shared" si="12"/>
        <v>1.8551700000000001E-2</v>
      </c>
      <c r="AE25" s="2" t="str">
        <f t="shared" si="13"/>
        <v>NA</v>
      </c>
    </row>
    <row r="26" spans="1:31" x14ac:dyDescent="0.2">
      <c r="A26" s="6">
        <v>1346.71</v>
      </c>
      <c r="B26" s="2" t="s">
        <v>74</v>
      </c>
      <c r="C26" s="2">
        <v>2.8104</v>
      </c>
      <c r="D26" s="2">
        <v>12.513999999999999</v>
      </c>
      <c r="E26" s="2">
        <v>1.1999999999999999E-3</v>
      </c>
      <c r="F26" s="2">
        <v>0.40810000000000002</v>
      </c>
      <c r="G26" s="2">
        <v>3.6692</v>
      </c>
      <c r="H26" s="2">
        <v>0.64690000000000003</v>
      </c>
      <c r="I26" s="2">
        <v>23.3095</v>
      </c>
      <c r="J26" s="2">
        <v>0.26219999999999999</v>
      </c>
      <c r="K26" s="2">
        <v>1.6899999999999998E-2</v>
      </c>
      <c r="L26" s="2">
        <v>6.8999999999999999E-3</v>
      </c>
      <c r="M26" s="2">
        <v>3.5999999999999999E-3</v>
      </c>
      <c r="N26" s="2">
        <v>4.5999999999999999E-3</v>
      </c>
      <c r="O26" s="2">
        <v>1.4999999999999999E-2</v>
      </c>
      <c r="P26" s="2" t="s">
        <v>30</v>
      </c>
      <c r="R26">
        <f t="shared" si="0"/>
        <v>3.1434857599999999</v>
      </c>
      <c r="S26">
        <f t="shared" si="1"/>
        <v>15.213904799999998</v>
      </c>
      <c r="T26">
        <f t="shared" si="2"/>
        <v>1.18772E-3</v>
      </c>
      <c r="U26">
        <f t="shared" si="3"/>
        <v>0.52238401000000001</v>
      </c>
      <c r="V26">
        <f t="shared" si="4"/>
        <v>4.9584258400000003</v>
      </c>
      <c r="W26">
        <f t="shared" si="5"/>
        <v>0.85878975000000013</v>
      </c>
      <c r="X26">
        <f t="shared" si="6"/>
        <v>28.03333585</v>
      </c>
      <c r="Y26">
        <f t="shared" si="7"/>
        <v>0.28185689999999997</v>
      </c>
      <c r="Z26">
        <f t="shared" si="8"/>
        <v>2.5238319999999998E-2</v>
      </c>
      <c r="AA26">
        <f t="shared" si="9"/>
        <v>9.9342200000000005E-3</v>
      </c>
      <c r="AB26">
        <f t="shared" si="10"/>
        <v>3.9274399999999999E-3</v>
      </c>
      <c r="AC26">
        <f t="shared" si="11"/>
        <v>4.8837199999999994E-3</v>
      </c>
      <c r="AD26">
        <f t="shared" si="12"/>
        <v>1.44575E-2</v>
      </c>
      <c r="AE26" s="2" t="str">
        <f t="shared" si="13"/>
        <v>NA</v>
      </c>
    </row>
    <row r="27" spans="1:31" x14ac:dyDescent="0.2">
      <c r="A27" s="6">
        <v>1347.19</v>
      </c>
      <c r="B27" s="2" t="s">
        <v>75</v>
      </c>
      <c r="C27" s="2">
        <v>2.7414999999999998</v>
      </c>
      <c r="D27" s="2">
        <v>18.777999999999999</v>
      </c>
      <c r="E27" s="2">
        <v>1.5E-3</v>
      </c>
      <c r="F27" s="2">
        <v>0.34150000000000003</v>
      </c>
      <c r="G27" s="2">
        <v>3.9918</v>
      </c>
      <c r="H27" s="2">
        <v>0.75760000000000005</v>
      </c>
      <c r="I27" s="2">
        <v>17.968800000000002</v>
      </c>
      <c r="J27" s="2">
        <v>0.34210000000000002</v>
      </c>
      <c r="K27" s="2">
        <v>2.41E-2</v>
      </c>
      <c r="L27" s="2">
        <v>9.1999999999999998E-3</v>
      </c>
      <c r="M27" s="2">
        <v>4.4000000000000003E-3</v>
      </c>
      <c r="N27" s="2">
        <v>5.4000000000000003E-3</v>
      </c>
      <c r="O27" s="2">
        <v>3.0800000000000001E-2</v>
      </c>
      <c r="P27" s="2" t="s">
        <v>30</v>
      </c>
      <c r="R27">
        <f t="shared" si="0"/>
        <v>3.0880625999999998</v>
      </c>
      <c r="S27">
        <f t="shared" si="1"/>
        <v>22.374909599999999</v>
      </c>
      <c r="T27">
        <f t="shared" si="2"/>
        <v>1.47215E-3</v>
      </c>
      <c r="U27">
        <f t="shared" si="3"/>
        <v>0.47762215000000002</v>
      </c>
      <c r="V27">
        <f t="shared" si="4"/>
        <v>5.3649663600000004</v>
      </c>
      <c r="W27">
        <f t="shared" si="5"/>
        <v>0.97253400000000001</v>
      </c>
      <c r="X27">
        <f t="shared" si="6"/>
        <v>21.654937840000002</v>
      </c>
      <c r="Y27">
        <f t="shared" si="7"/>
        <v>0.36491295000000001</v>
      </c>
      <c r="Z27">
        <f t="shared" si="8"/>
        <v>3.5266480000000003E-2</v>
      </c>
      <c r="AA27">
        <f t="shared" si="9"/>
        <v>1.2978960000000001E-2</v>
      </c>
      <c r="AB27">
        <f t="shared" si="10"/>
        <v>4.7557600000000004E-3</v>
      </c>
      <c r="AC27">
        <f t="shared" si="11"/>
        <v>5.69828E-3</v>
      </c>
      <c r="AD27">
        <f t="shared" si="12"/>
        <v>2.9159400000000002E-2</v>
      </c>
      <c r="AE27" s="2" t="str">
        <f t="shared" si="13"/>
        <v>NA</v>
      </c>
    </row>
    <row r="28" spans="1:31" x14ac:dyDescent="0.2">
      <c r="A28" s="6">
        <v>1347.32</v>
      </c>
      <c r="B28" s="2" t="s">
        <v>76</v>
      </c>
      <c r="C28" s="2">
        <v>4.3106</v>
      </c>
      <c r="D28" s="2">
        <v>20.834900000000001</v>
      </c>
      <c r="E28" s="2">
        <v>2E-3</v>
      </c>
      <c r="F28" s="2">
        <v>1.0745</v>
      </c>
      <c r="G28" s="2">
        <v>6.8330000000000002</v>
      </c>
      <c r="H28" s="2">
        <v>1.3582000000000001</v>
      </c>
      <c r="I28" s="2">
        <v>9.6317000000000004</v>
      </c>
      <c r="J28" s="2">
        <v>0.4259</v>
      </c>
      <c r="K28" s="2">
        <v>2.2800000000000001E-2</v>
      </c>
      <c r="L28" s="2">
        <v>7.1999999999999998E-3</v>
      </c>
      <c r="M28" s="2">
        <v>6.6E-3</v>
      </c>
      <c r="N28" s="2">
        <v>8.9999999999999993E-3</v>
      </c>
      <c r="O28" s="2">
        <v>2.3900000000000001E-2</v>
      </c>
      <c r="P28" s="2" t="s">
        <v>30</v>
      </c>
      <c r="R28">
        <f t="shared" si="0"/>
        <v>4.3502466399999999</v>
      </c>
      <c r="S28">
        <f t="shared" si="1"/>
        <v>24.726357680000003</v>
      </c>
      <c r="T28">
        <f t="shared" si="2"/>
        <v>1.9462000000000001E-3</v>
      </c>
      <c r="U28">
        <f t="shared" si="3"/>
        <v>0.97027145000000004</v>
      </c>
      <c r="V28">
        <f t="shared" si="4"/>
        <v>8.9454466000000004</v>
      </c>
      <c r="W28">
        <f t="shared" si="5"/>
        <v>1.5896505000000001</v>
      </c>
      <c r="X28">
        <f t="shared" si="6"/>
        <v>11.697939310000001</v>
      </c>
      <c r="Y28">
        <f t="shared" si="7"/>
        <v>0.45202305000000004</v>
      </c>
      <c r="Z28">
        <f t="shared" si="8"/>
        <v>3.3455840000000001E-2</v>
      </c>
      <c r="AA28">
        <f t="shared" si="9"/>
        <v>1.0331360000000001E-2</v>
      </c>
      <c r="AB28">
        <f t="shared" si="10"/>
        <v>7.0336399999999999E-3</v>
      </c>
      <c r="AC28">
        <f t="shared" si="11"/>
        <v>9.3638000000000002E-3</v>
      </c>
      <c r="AD28">
        <f t="shared" si="12"/>
        <v>2.2738950000000001E-2</v>
      </c>
      <c r="AE28" s="2" t="str">
        <f t="shared" si="13"/>
        <v>NA</v>
      </c>
    </row>
    <row r="29" spans="1:31" x14ac:dyDescent="0.2">
      <c r="A29" s="6">
        <v>1347.62</v>
      </c>
      <c r="B29" s="2" t="s">
        <v>77</v>
      </c>
      <c r="C29" s="2">
        <v>3.6352000000000002</v>
      </c>
      <c r="D29" s="2">
        <v>23.759499999999999</v>
      </c>
      <c r="E29" s="2">
        <v>1.6999999999999999E-3</v>
      </c>
      <c r="F29" s="2">
        <v>0.46329999999999999</v>
      </c>
      <c r="G29" s="2">
        <v>7.4516</v>
      </c>
      <c r="H29" s="2">
        <v>1.4155</v>
      </c>
      <c r="I29" s="2">
        <v>10.117800000000001</v>
      </c>
      <c r="J29" s="2">
        <v>0.42249999999999999</v>
      </c>
      <c r="K29" s="2">
        <v>2.47E-2</v>
      </c>
      <c r="L29" s="2">
        <v>1.1900000000000001E-2</v>
      </c>
      <c r="M29" s="2">
        <v>5.5999999999999999E-3</v>
      </c>
      <c r="N29" s="2">
        <v>8.6999999999999994E-3</v>
      </c>
      <c r="O29" s="2">
        <v>2.5899999999999999E-2</v>
      </c>
      <c r="P29" s="2" t="s">
        <v>30</v>
      </c>
      <c r="R29">
        <f t="shared" si="0"/>
        <v>3.8069548800000002</v>
      </c>
      <c r="S29">
        <f t="shared" si="1"/>
        <v>28.0697604</v>
      </c>
      <c r="T29">
        <f t="shared" si="2"/>
        <v>1.6617699999999999E-3</v>
      </c>
      <c r="U29">
        <f t="shared" si="3"/>
        <v>0.55948393000000007</v>
      </c>
      <c r="V29">
        <f t="shared" si="4"/>
        <v>9.7250063200000003</v>
      </c>
      <c r="W29">
        <f t="shared" si="5"/>
        <v>1.64852625</v>
      </c>
      <c r="X29">
        <f t="shared" si="6"/>
        <v>12.278488540000001</v>
      </c>
      <c r="Y29">
        <f t="shared" si="7"/>
        <v>0.44848874999999999</v>
      </c>
      <c r="Z29">
        <f t="shared" si="8"/>
        <v>3.6102160000000001E-2</v>
      </c>
      <c r="AA29">
        <f t="shared" si="9"/>
        <v>1.655322E-2</v>
      </c>
      <c r="AB29">
        <f t="shared" si="10"/>
        <v>5.9982400000000002E-3</v>
      </c>
      <c r="AC29">
        <f t="shared" si="11"/>
        <v>9.0583399999999998E-3</v>
      </c>
      <c r="AD29">
        <f t="shared" si="12"/>
        <v>2.4599949999999999E-2</v>
      </c>
      <c r="AE29" s="2" t="str">
        <f t="shared" si="13"/>
        <v>NA</v>
      </c>
    </row>
    <row r="30" spans="1:31" x14ac:dyDescent="0.2">
      <c r="A30" s="6">
        <v>1347.85</v>
      </c>
      <c r="B30" s="2" t="s">
        <v>78</v>
      </c>
      <c r="C30" s="2">
        <v>3.5497999999999998</v>
      </c>
      <c r="D30" s="2">
        <v>23.272500000000001</v>
      </c>
      <c r="E30" s="2">
        <v>1.6000000000000001E-3</v>
      </c>
      <c r="F30" s="2">
        <v>0.37180000000000002</v>
      </c>
      <c r="G30" s="2">
        <v>7.1608000000000001</v>
      </c>
      <c r="H30" s="2">
        <v>1.3520000000000001</v>
      </c>
      <c r="I30" s="2">
        <v>9.5340000000000007</v>
      </c>
      <c r="J30" s="2">
        <v>0.4546</v>
      </c>
      <c r="K30" s="2">
        <v>2.23E-2</v>
      </c>
      <c r="L30" s="2">
        <v>7.6E-3</v>
      </c>
      <c r="M30" s="2">
        <v>5.3E-3</v>
      </c>
      <c r="N30" s="2">
        <v>8.3999999999999995E-3</v>
      </c>
      <c r="O30" s="2">
        <v>2.9499999999999998E-2</v>
      </c>
      <c r="P30" s="2" t="s">
        <v>30</v>
      </c>
      <c r="R30">
        <f t="shared" si="0"/>
        <v>3.7382591199999999</v>
      </c>
      <c r="S30">
        <f t="shared" si="1"/>
        <v>27.513022000000003</v>
      </c>
      <c r="T30">
        <f t="shared" si="2"/>
        <v>1.5669600000000001E-3</v>
      </c>
      <c r="U30">
        <f t="shared" si="3"/>
        <v>0.49798678000000002</v>
      </c>
      <c r="V30">
        <f t="shared" si="4"/>
        <v>9.3585401600000004</v>
      </c>
      <c r="W30">
        <f t="shared" si="5"/>
        <v>1.5832800000000002</v>
      </c>
      <c r="X30">
        <f t="shared" si="6"/>
        <v>11.5812562</v>
      </c>
      <c r="Y30">
        <f t="shared" si="7"/>
        <v>0.48185670000000003</v>
      </c>
      <c r="Z30">
        <f t="shared" si="8"/>
        <v>3.2759440000000001E-2</v>
      </c>
      <c r="AA30">
        <f t="shared" si="9"/>
        <v>1.0860880000000002E-2</v>
      </c>
      <c r="AB30">
        <f t="shared" si="10"/>
        <v>5.68762E-3</v>
      </c>
      <c r="AC30">
        <f t="shared" si="11"/>
        <v>8.7528799999999993E-3</v>
      </c>
      <c r="AD30">
        <f t="shared" si="12"/>
        <v>2.7949749999999999E-2</v>
      </c>
      <c r="AE30" s="2" t="str">
        <f t="shared" si="13"/>
        <v>NA</v>
      </c>
    </row>
    <row r="31" spans="1:31" x14ac:dyDescent="0.2">
      <c r="A31" s="6">
        <v>1348.38</v>
      </c>
      <c r="B31" s="2" t="s">
        <v>79</v>
      </c>
      <c r="C31" s="2">
        <v>3.8285</v>
      </c>
      <c r="D31" s="2">
        <v>21.0657</v>
      </c>
      <c r="E31" s="2">
        <v>1.6000000000000001E-3</v>
      </c>
      <c r="F31" s="2">
        <v>0.25569999999999998</v>
      </c>
      <c r="G31" s="2">
        <v>7.0686</v>
      </c>
      <c r="H31" s="2">
        <v>1.5377000000000001</v>
      </c>
      <c r="I31" s="2">
        <v>9.5127000000000006</v>
      </c>
      <c r="J31" s="2">
        <v>0.43969999999999998</v>
      </c>
      <c r="K31" s="2">
        <v>2.29E-2</v>
      </c>
      <c r="L31" s="2">
        <v>8.9999999999999993E-3</v>
      </c>
      <c r="M31" s="2">
        <v>5.1999999999999998E-3</v>
      </c>
      <c r="N31" s="2">
        <v>9.7000000000000003E-3</v>
      </c>
      <c r="O31" s="2">
        <v>2.1999999999999999E-2</v>
      </c>
      <c r="P31" s="2" t="s">
        <v>30</v>
      </c>
      <c r="R31">
        <f t="shared" si="0"/>
        <v>3.9624454</v>
      </c>
      <c r="S31">
        <f t="shared" si="1"/>
        <v>24.990208240000001</v>
      </c>
      <c r="T31">
        <f t="shared" si="2"/>
        <v>1.5669600000000001E-3</v>
      </c>
      <c r="U31">
        <f t="shared" si="3"/>
        <v>0.41995596999999996</v>
      </c>
      <c r="V31">
        <f t="shared" si="4"/>
        <v>9.24234972</v>
      </c>
      <c r="W31">
        <f t="shared" si="5"/>
        <v>1.7740867500000002</v>
      </c>
      <c r="X31">
        <f t="shared" si="6"/>
        <v>11.55581761</v>
      </c>
      <c r="Y31">
        <f t="shared" si="7"/>
        <v>0.46636814999999998</v>
      </c>
      <c r="Z31">
        <f t="shared" si="8"/>
        <v>3.3595119999999999E-2</v>
      </c>
      <c r="AA31">
        <f t="shared" si="9"/>
        <v>1.27142E-2</v>
      </c>
      <c r="AB31">
        <f t="shared" si="10"/>
        <v>5.5840799999999999E-3</v>
      </c>
      <c r="AC31">
        <f t="shared" si="11"/>
        <v>1.007654E-2</v>
      </c>
      <c r="AD31">
        <f t="shared" si="12"/>
        <v>2.0971E-2</v>
      </c>
      <c r="AE31" s="2" t="str">
        <f t="shared" si="13"/>
        <v>NA</v>
      </c>
    </row>
    <row r="32" spans="1:31" x14ac:dyDescent="0.2">
      <c r="A32" s="6">
        <v>1348.59</v>
      </c>
      <c r="B32" s="2" t="s">
        <v>80</v>
      </c>
      <c r="C32" s="2">
        <v>6.2294999999999998</v>
      </c>
      <c r="D32" s="2">
        <v>17.980899999999998</v>
      </c>
      <c r="E32" s="2">
        <v>2E-3</v>
      </c>
      <c r="F32" s="2">
        <v>2.6781000000000001</v>
      </c>
      <c r="G32" s="2">
        <v>4.5396000000000001</v>
      </c>
      <c r="H32" s="2">
        <v>0.87980000000000003</v>
      </c>
      <c r="I32" s="2">
        <v>14.2058</v>
      </c>
      <c r="J32" s="2">
        <v>0.34889999999999999</v>
      </c>
      <c r="K32" s="2">
        <v>1.7299999999999999E-2</v>
      </c>
      <c r="L32" s="2">
        <v>8.3000000000000001E-3</v>
      </c>
      <c r="M32" s="2">
        <v>5.4000000000000003E-3</v>
      </c>
      <c r="N32" s="2">
        <v>6.1999999999999998E-3</v>
      </c>
      <c r="O32" s="2">
        <v>2.8400000000000002E-2</v>
      </c>
      <c r="P32" s="2" t="s">
        <v>30</v>
      </c>
      <c r="R32">
        <f t="shared" si="0"/>
        <v>5.8938097999999997</v>
      </c>
      <c r="S32">
        <f t="shared" si="1"/>
        <v>21.46366488</v>
      </c>
      <c r="T32">
        <f t="shared" si="2"/>
        <v>1.9462000000000001E-3</v>
      </c>
      <c r="U32">
        <f t="shared" si="3"/>
        <v>2.04805101</v>
      </c>
      <c r="V32">
        <f t="shared" si="4"/>
        <v>6.0553039200000001</v>
      </c>
      <c r="W32">
        <f t="shared" si="5"/>
        <v>1.0980945000000002</v>
      </c>
      <c r="X32">
        <f t="shared" si="6"/>
        <v>17.160786940000001</v>
      </c>
      <c r="Y32">
        <f t="shared" si="7"/>
        <v>0.37198154999999999</v>
      </c>
      <c r="Z32">
        <f t="shared" si="8"/>
        <v>2.5795439999999999E-2</v>
      </c>
      <c r="AA32">
        <f t="shared" si="9"/>
        <v>1.1787540000000001E-2</v>
      </c>
      <c r="AB32">
        <f t="shared" si="10"/>
        <v>5.7911600000000001E-3</v>
      </c>
      <c r="AC32">
        <f t="shared" si="11"/>
        <v>6.5128399999999998E-3</v>
      </c>
      <c r="AD32">
        <f t="shared" si="12"/>
        <v>2.6926200000000001E-2</v>
      </c>
      <c r="AE32" s="2" t="str">
        <f t="shared" si="13"/>
        <v>NA</v>
      </c>
    </row>
    <row r="33" spans="1:31" x14ac:dyDescent="0.2">
      <c r="A33" s="6">
        <v>1349.2</v>
      </c>
      <c r="B33" s="2" t="s">
        <v>81</v>
      </c>
      <c r="C33" s="2">
        <v>4.1059000000000001</v>
      </c>
      <c r="D33" s="2">
        <v>22.220400000000001</v>
      </c>
      <c r="E33" s="2">
        <v>1.8E-3</v>
      </c>
      <c r="F33" s="2">
        <v>0.3947</v>
      </c>
      <c r="G33" s="2">
        <v>8.1978000000000009</v>
      </c>
      <c r="H33" s="2">
        <v>1.4762</v>
      </c>
      <c r="I33" s="2">
        <v>8.7911999999999999</v>
      </c>
      <c r="J33" s="2">
        <v>0.44879999999999998</v>
      </c>
      <c r="K33" s="2">
        <v>2.7099999999999999E-2</v>
      </c>
      <c r="L33" s="2">
        <v>9.4000000000000004E-3</v>
      </c>
      <c r="M33" s="2">
        <v>5.8999999999999999E-3</v>
      </c>
      <c r="N33" s="2">
        <v>9.4999999999999998E-3</v>
      </c>
      <c r="O33" s="2">
        <v>2.12E-2</v>
      </c>
      <c r="P33" s="2" t="s">
        <v>30</v>
      </c>
      <c r="R33">
        <f t="shared" si="0"/>
        <v>4.18558596</v>
      </c>
      <c r="S33">
        <f t="shared" si="1"/>
        <v>26.310261280000002</v>
      </c>
      <c r="T33">
        <f t="shared" si="2"/>
        <v>1.75658E-3</v>
      </c>
      <c r="U33">
        <f t="shared" si="3"/>
        <v>0.51337787000000001</v>
      </c>
      <c r="V33">
        <f t="shared" si="4"/>
        <v>10.665367560000002</v>
      </c>
      <c r="W33">
        <f t="shared" si="5"/>
        <v>1.7108954999999999</v>
      </c>
      <c r="X33">
        <f t="shared" si="6"/>
        <v>10.69413016</v>
      </c>
      <c r="Y33">
        <f t="shared" si="7"/>
        <v>0.47582760000000002</v>
      </c>
      <c r="Z33">
        <f t="shared" si="8"/>
        <v>3.9444880000000002E-2</v>
      </c>
      <c r="AA33">
        <f t="shared" si="9"/>
        <v>1.3243720000000002E-2</v>
      </c>
      <c r="AB33">
        <f t="shared" si="10"/>
        <v>6.3088600000000003E-3</v>
      </c>
      <c r="AC33">
        <f t="shared" si="11"/>
        <v>9.8729000000000004E-3</v>
      </c>
      <c r="AD33">
        <f t="shared" si="12"/>
        <v>2.0226600000000001E-2</v>
      </c>
      <c r="AE33" s="2" t="str">
        <f t="shared" si="13"/>
        <v>NA</v>
      </c>
    </row>
    <row r="34" spans="1:31" x14ac:dyDescent="0.2">
      <c r="A34" s="6">
        <v>1351.08</v>
      </c>
      <c r="B34" s="2" t="s">
        <v>82</v>
      </c>
      <c r="C34" s="2">
        <v>3.1395</v>
      </c>
      <c r="D34" s="2">
        <v>23.3691</v>
      </c>
      <c r="E34" s="2">
        <v>1.4E-3</v>
      </c>
      <c r="F34" s="2">
        <v>0.20230000000000001</v>
      </c>
      <c r="G34" s="2">
        <v>5.4817</v>
      </c>
      <c r="H34" s="2">
        <v>1.1609</v>
      </c>
      <c r="I34" s="2">
        <v>10.4964</v>
      </c>
      <c r="J34" s="2">
        <v>0.44969999999999999</v>
      </c>
      <c r="K34" s="2">
        <v>2.4E-2</v>
      </c>
      <c r="L34" s="2">
        <v>9.4999999999999998E-3</v>
      </c>
      <c r="M34" s="2">
        <v>4.1000000000000003E-3</v>
      </c>
      <c r="N34" s="2">
        <v>7.1000000000000004E-3</v>
      </c>
      <c r="O34" s="2">
        <v>3.32E-2</v>
      </c>
      <c r="P34" s="2" t="s">
        <v>30</v>
      </c>
      <c r="R34">
        <f t="shared" si="0"/>
        <v>3.4082138</v>
      </c>
      <c r="S34">
        <f t="shared" si="1"/>
        <v>27.623455119999999</v>
      </c>
      <c r="T34">
        <f t="shared" si="2"/>
        <v>1.3773399999999999E-3</v>
      </c>
      <c r="U34">
        <f t="shared" si="3"/>
        <v>0.38406583</v>
      </c>
      <c r="V34">
        <f t="shared" si="4"/>
        <v>7.2425383400000003</v>
      </c>
      <c r="W34">
        <f t="shared" si="5"/>
        <v>1.3869247500000002</v>
      </c>
      <c r="X34">
        <f t="shared" si="6"/>
        <v>12.730650519999999</v>
      </c>
      <c r="Y34">
        <f t="shared" si="7"/>
        <v>0.47676315000000002</v>
      </c>
      <c r="Z34">
        <f t="shared" si="8"/>
        <v>3.5127200000000004E-2</v>
      </c>
      <c r="AA34">
        <f t="shared" si="9"/>
        <v>1.33761E-2</v>
      </c>
      <c r="AB34">
        <f t="shared" si="10"/>
        <v>4.4451400000000002E-3</v>
      </c>
      <c r="AC34">
        <f t="shared" si="11"/>
        <v>7.4292200000000003E-3</v>
      </c>
      <c r="AD34">
        <f t="shared" si="12"/>
        <v>3.13926E-2</v>
      </c>
      <c r="AE34" s="2" t="str">
        <f t="shared" si="13"/>
        <v>NA</v>
      </c>
    </row>
    <row r="35" spans="1:31" x14ac:dyDescent="0.2">
      <c r="A35" s="6">
        <v>1351.48</v>
      </c>
      <c r="B35" s="2" t="s">
        <v>83</v>
      </c>
      <c r="C35" s="2">
        <v>3.831</v>
      </c>
      <c r="D35" s="2">
        <v>25.004799999999999</v>
      </c>
      <c r="E35" s="2">
        <v>2.0999999999999999E-3</v>
      </c>
      <c r="F35" s="2">
        <v>0.18940000000000001</v>
      </c>
      <c r="G35" s="2">
        <v>8.2449999999999992</v>
      </c>
      <c r="H35" s="2">
        <v>1.5532999999999999</v>
      </c>
      <c r="I35" s="2">
        <v>4.9710000000000001</v>
      </c>
      <c r="J35" s="2">
        <v>0.5212</v>
      </c>
      <c r="K35" s="2">
        <v>2.64E-2</v>
      </c>
      <c r="L35" s="2">
        <v>8.8000000000000005E-3</v>
      </c>
      <c r="M35" s="2">
        <v>6.0000000000000001E-3</v>
      </c>
      <c r="N35" s="2">
        <v>1.04E-2</v>
      </c>
      <c r="O35" s="2">
        <v>3.09E-2</v>
      </c>
      <c r="P35" s="2" t="s">
        <v>30</v>
      </c>
      <c r="R35">
        <f t="shared" si="0"/>
        <v>3.9644564</v>
      </c>
      <c r="S35">
        <f t="shared" si="1"/>
        <v>29.49338736</v>
      </c>
      <c r="T35">
        <f t="shared" si="2"/>
        <v>2.0410100000000002E-3</v>
      </c>
      <c r="U35">
        <f t="shared" si="3"/>
        <v>0.37539573999999998</v>
      </c>
      <c r="V35">
        <f t="shared" si="4"/>
        <v>10.724848999999999</v>
      </c>
      <c r="W35">
        <f t="shared" si="5"/>
        <v>1.79011575</v>
      </c>
      <c r="X35">
        <f t="shared" si="6"/>
        <v>6.1316652999999999</v>
      </c>
      <c r="Y35">
        <f t="shared" si="7"/>
        <v>0.55108740000000001</v>
      </c>
      <c r="Z35">
        <f t="shared" si="8"/>
        <v>3.8469919999999998E-2</v>
      </c>
      <c r="AA35">
        <f t="shared" si="9"/>
        <v>1.2449440000000003E-2</v>
      </c>
      <c r="AB35">
        <f t="shared" si="10"/>
        <v>6.4124000000000004E-3</v>
      </c>
      <c r="AC35">
        <f t="shared" si="11"/>
        <v>1.078928E-2</v>
      </c>
      <c r="AD35">
        <f t="shared" si="12"/>
        <v>2.9252449999999999E-2</v>
      </c>
      <c r="AE35" s="2" t="str">
        <f t="shared" si="13"/>
        <v>NA</v>
      </c>
    </row>
    <row r="36" spans="1:31" x14ac:dyDescent="0.2">
      <c r="A36" s="6">
        <v>1351.61</v>
      </c>
      <c r="B36" s="2" t="s">
        <v>84</v>
      </c>
      <c r="C36" s="2">
        <v>4.1116999999999999</v>
      </c>
      <c r="D36" s="2">
        <v>25.5486</v>
      </c>
      <c r="E36" s="2">
        <v>1.8E-3</v>
      </c>
      <c r="F36" s="2">
        <v>0.2359</v>
      </c>
      <c r="G36" s="2">
        <v>8.4731000000000005</v>
      </c>
      <c r="H36" s="2">
        <v>1.6382000000000001</v>
      </c>
      <c r="I36" s="2">
        <v>5.1660000000000004</v>
      </c>
      <c r="J36" s="2">
        <v>0.53820000000000001</v>
      </c>
      <c r="K36" s="2">
        <v>2.8199999999999999E-2</v>
      </c>
      <c r="L36" s="2">
        <v>1.34E-2</v>
      </c>
      <c r="M36" s="2">
        <v>6.4000000000000003E-3</v>
      </c>
      <c r="N36" s="2">
        <v>1.03E-2</v>
      </c>
      <c r="O36" s="2">
        <v>3.1699999999999999E-2</v>
      </c>
      <c r="P36" s="2" t="s">
        <v>30</v>
      </c>
      <c r="R36">
        <f t="shared" si="0"/>
        <v>4.1902514800000006</v>
      </c>
      <c r="S36">
        <f t="shared" si="1"/>
        <v>30.115059520000003</v>
      </c>
      <c r="T36">
        <f t="shared" si="2"/>
        <v>1.75658E-3</v>
      </c>
      <c r="U36">
        <f t="shared" si="3"/>
        <v>0.40664838999999997</v>
      </c>
      <c r="V36">
        <f t="shared" si="4"/>
        <v>11.012300620000001</v>
      </c>
      <c r="W36">
        <f t="shared" si="5"/>
        <v>1.8773505000000001</v>
      </c>
      <c r="X36">
        <f t="shared" si="6"/>
        <v>6.3645537999999995</v>
      </c>
      <c r="Y36">
        <f t="shared" si="7"/>
        <v>0.56875890000000007</v>
      </c>
      <c r="Z36">
        <f t="shared" si="8"/>
        <v>4.097696E-2</v>
      </c>
      <c r="AA36">
        <f t="shared" si="9"/>
        <v>1.853892E-2</v>
      </c>
      <c r="AB36">
        <f t="shared" si="10"/>
        <v>6.8265600000000006E-3</v>
      </c>
      <c r="AC36">
        <f t="shared" si="11"/>
        <v>1.0687460000000001E-2</v>
      </c>
      <c r="AD36">
        <f t="shared" si="12"/>
        <v>2.9996849999999999E-2</v>
      </c>
      <c r="AE36" s="2" t="str">
        <f t="shared" si="13"/>
        <v>NA</v>
      </c>
    </row>
    <row r="37" spans="1:31" x14ac:dyDescent="0.2">
      <c r="A37" s="6">
        <v>1351.89</v>
      </c>
      <c r="B37" s="2" t="s">
        <v>85</v>
      </c>
      <c r="C37" s="2">
        <v>4.3807</v>
      </c>
      <c r="D37" s="2">
        <v>23.669699999999999</v>
      </c>
      <c r="E37" s="2">
        <v>1.6999999999999999E-3</v>
      </c>
      <c r="F37" s="2">
        <v>0.19600000000000001</v>
      </c>
      <c r="G37" s="2">
        <v>7.6111000000000004</v>
      </c>
      <c r="H37" s="2">
        <v>1.4583999999999999</v>
      </c>
      <c r="I37" s="2">
        <v>7.1356999999999999</v>
      </c>
      <c r="J37" s="2">
        <v>0.45290000000000002</v>
      </c>
      <c r="K37" s="2">
        <v>2.5499999999999998E-2</v>
      </c>
      <c r="L37" s="2">
        <v>8.8999999999999999E-3</v>
      </c>
      <c r="M37" s="2">
        <v>5.7000000000000002E-3</v>
      </c>
      <c r="N37" s="2">
        <v>9.1999999999999998E-3</v>
      </c>
      <c r="O37" s="2">
        <v>2.5600000000000001E-2</v>
      </c>
      <c r="P37" s="2" t="s">
        <v>30</v>
      </c>
      <c r="R37">
        <f t="shared" si="0"/>
        <v>4.40663508</v>
      </c>
      <c r="S37">
        <f t="shared" si="1"/>
        <v>27.967101039999999</v>
      </c>
      <c r="T37">
        <f t="shared" si="2"/>
        <v>1.6617699999999999E-3</v>
      </c>
      <c r="U37">
        <f t="shared" si="3"/>
        <v>0.37983159999999999</v>
      </c>
      <c r="V37">
        <f t="shared" si="4"/>
        <v>9.9260082199999999</v>
      </c>
      <c r="W37">
        <f t="shared" si="5"/>
        <v>1.6926060000000001</v>
      </c>
      <c r="X37">
        <f t="shared" si="6"/>
        <v>8.7169665100000007</v>
      </c>
      <c r="Y37">
        <f t="shared" si="7"/>
        <v>0.48008955000000003</v>
      </c>
      <c r="Z37">
        <f t="shared" si="8"/>
        <v>3.7216399999999997E-2</v>
      </c>
      <c r="AA37">
        <f t="shared" si="9"/>
        <v>1.2581820000000001E-2</v>
      </c>
      <c r="AB37">
        <f t="shared" si="10"/>
        <v>6.1017800000000002E-3</v>
      </c>
      <c r="AC37">
        <f t="shared" si="11"/>
        <v>9.56744E-3</v>
      </c>
      <c r="AD37">
        <f t="shared" si="12"/>
        <v>2.43208E-2</v>
      </c>
      <c r="AE37" s="2" t="str">
        <f t="shared" si="13"/>
        <v>NA</v>
      </c>
    </row>
    <row r="38" spans="1:31" x14ac:dyDescent="0.2">
      <c r="A38" s="6">
        <v>1352.17</v>
      </c>
      <c r="B38" s="2" t="s">
        <v>86</v>
      </c>
      <c r="C38" s="2">
        <v>4.4046000000000003</v>
      </c>
      <c r="D38" s="2">
        <v>22.622599999999998</v>
      </c>
      <c r="E38" s="2">
        <v>2E-3</v>
      </c>
      <c r="F38" s="2">
        <v>0.2601</v>
      </c>
      <c r="G38" s="2">
        <v>6.9470999999999998</v>
      </c>
      <c r="H38" s="2">
        <v>1.4297</v>
      </c>
      <c r="I38" s="2">
        <v>5.8876999999999997</v>
      </c>
      <c r="J38" s="2">
        <v>0.45739999999999997</v>
      </c>
      <c r="K38" s="2">
        <v>2.3800000000000002E-2</v>
      </c>
      <c r="L38" s="2">
        <v>8.8000000000000005E-3</v>
      </c>
      <c r="M38" s="2">
        <v>5.1999999999999998E-3</v>
      </c>
      <c r="N38" s="2">
        <v>9.1000000000000004E-3</v>
      </c>
      <c r="O38" s="2">
        <v>2.81E-2</v>
      </c>
      <c r="P38" s="2" t="s">
        <v>30</v>
      </c>
      <c r="R38">
        <f t="shared" si="0"/>
        <v>4.4258602400000004</v>
      </c>
      <c r="S38">
        <f t="shared" si="1"/>
        <v>26.770056319999998</v>
      </c>
      <c r="T38">
        <f t="shared" si="2"/>
        <v>1.9462000000000001E-3</v>
      </c>
      <c r="U38">
        <f t="shared" si="3"/>
        <v>0.42291320999999998</v>
      </c>
      <c r="V38">
        <f t="shared" si="4"/>
        <v>9.0892354199999996</v>
      </c>
      <c r="W38">
        <f t="shared" si="5"/>
        <v>1.6631167499999999</v>
      </c>
      <c r="X38">
        <f t="shared" si="6"/>
        <v>7.2264801099999989</v>
      </c>
      <c r="Y38">
        <f t="shared" si="7"/>
        <v>0.48476730000000001</v>
      </c>
      <c r="Z38">
        <f t="shared" si="8"/>
        <v>3.484864E-2</v>
      </c>
      <c r="AA38">
        <f t="shared" si="9"/>
        <v>1.2449440000000003E-2</v>
      </c>
      <c r="AB38">
        <f t="shared" si="10"/>
        <v>5.5840799999999999E-3</v>
      </c>
      <c r="AC38">
        <f t="shared" si="11"/>
        <v>9.465620000000001E-3</v>
      </c>
      <c r="AD38">
        <f t="shared" si="12"/>
        <v>2.6647049999999999E-2</v>
      </c>
      <c r="AE38" s="2" t="str">
        <f t="shared" si="13"/>
        <v>NA</v>
      </c>
    </row>
    <row r="39" spans="1:31" x14ac:dyDescent="0.2">
      <c r="A39" s="6">
        <v>1352.68</v>
      </c>
      <c r="B39" s="2" t="s">
        <v>87</v>
      </c>
      <c r="C39" s="2">
        <v>4.9805999999999999</v>
      </c>
      <c r="D39" s="2">
        <v>24.872199999999999</v>
      </c>
      <c r="E39" s="2">
        <v>1.6999999999999999E-3</v>
      </c>
      <c r="F39" s="2">
        <v>0.34839999999999999</v>
      </c>
      <c r="G39" s="2">
        <v>7.9779</v>
      </c>
      <c r="H39" s="2">
        <v>1.5605</v>
      </c>
      <c r="I39" s="2">
        <v>4.5979000000000001</v>
      </c>
      <c r="J39" s="2">
        <v>0.50360000000000005</v>
      </c>
      <c r="K39" s="2">
        <v>2.7799999999999998E-2</v>
      </c>
      <c r="L39" s="2">
        <v>8.8999999999999999E-3</v>
      </c>
      <c r="M39" s="2">
        <v>5.5999999999999999E-3</v>
      </c>
      <c r="N39" s="2">
        <v>9.7999999999999997E-3</v>
      </c>
      <c r="O39" s="2">
        <v>2.9399999999999999E-2</v>
      </c>
      <c r="P39" s="2" t="s">
        <v>30</v>
      </c>
      <c r="R39">
        <f t="shared" si="0"/>
        <v>4.8891946399999995</v>
      </c>
      <c r="S39">
        <f t="shared" si="1"/>
        <v>29.341799040000001</v>
      </c>
      <c r="T39">
        <f t="shared" si="2"/>
        <v>1.6617699999999999E-3</v>
      </c>
      <c r="U39">
        <f t="shared" si="3"/>
        <v>0.48225963999999999</v>
      </c>
      <c r="V39">
        <f t="shared" si="4"/>
        <v>10.38824958</v>
      </c>
      <c r="W39">
        <f t="shared" si="5"/>
        <v>1.79751375</v>
      </c>
      <c r="X39">
        <f t="shared" si="6"/>
        <v>5.6860719699999995</v>
      </c>
      <c r="Y39">
        <f t="shared" si="7"/>
        <v>0.53279220000000005</v>
      </c>
      <c r="Z39">
        <f t="shared" si="8"/>
        <v>4.0419839999999999E-2</v>
      </c>
      <c r="AA39">
        <f t="shared" si="9"/>
        <v>1.2581820000000001E-2</v>
      </c>
      <c r="AB39">
        <f t="shared" si="10"/>
        <v>5.9982400000000002E-3</v>
      </c>
      <c r="AC39">
        <f t="shared" si="11"/>
        <v>1.0178360000000001E-2</v>
      </c>
      <c r="AD39">
        <f t="shared" si="12"/>
        <v>2.7856699999999998E-2</v>
      </c>
      <c r="AE39" s="2" t="str">
        <f t="shared" si="13"/>
        <v>NA</v>
      </c>
    </row>
    <row r="40" spans="1:31" x14ac:dyDescent="0.2">
      <c r="A40" s="6">
        <v>1352.83</v>
      </c>
      <c r="B40" s="2" t="s">
        <v>88</v>
      </c>
      <c r="C40" s="2">
        <v>4.4302000000000001</v>
      </c>
      <c r="D40" s="2">
        <v>24.874099999999999</v>
      </c>
      <c r="E40" s="2">
        <v>1.8E-3</v>
      </c>
      <c r="F40" s="2">
        <v>0.16839999999999999</v>
      </c>
      <c r="G40" s="2">
        <v>8.2836999999999996</v>
      </c>
      <c r="H40" s="2">
        <v>1.5821000000000001</v>
      </c>
      <c r="I40" s="2">
        <v>3.8687</v>
      </c>
      <c r="J40" s="2">
        <v>0.5081</v>
      </c>
      <c r="K40" s="2">
        <v>3.1099999999999999E-2</v>
      </c>
      <c r="L40" s="2">
        <v>1.0200000000000001E-2</v>
      </c>
      <c r="M40" s="2">
        <v>5.4999999999999997E-3</v>
      </c>
      <c r="N40" s="2">
        <v>1.06E-2</v>
      </c>
      <c r="O40" s="2">
        <v>2.9100000000000001E-2</v>
      </c>
      <c r="P40" s="2" t="s">
        <v>30</v>
      </c>
      <c r="R40">
        <f t="shared" si="0"/>
        <v>4.4464528800000007</v>
      </c>
      <c r="S40">
        <f t="shared" si="1"/>
        <v>29.343971119999999</v>
      </c>
      <c r="T40">
        <f t="shared" si="2"/>
        <v>1.75658E-3</v>
      </c>
      <c r="U40">
        <f t="shared" si="3"/>
        <v>0.36128163999999996</v>
      </c>
      <c r="V40">
        <f t="shared" si="4"/>
        <v>10.77361874</v>
      </c>
      <c r="W40">
        <f t="shared" si="5"/>
        <v>1.8197077500000001</v>
      </c>
      <c r="X40">
        <f t="shared" si="6"/>
        <v>4.8151884099999993</v>
      </c>
      <c r="Y40">
        <f t="shared" si="7"/>
        <v>0.53746994999999997</v>
      </c>
      <c r="Z40">
        <f t="shared" si="8"/>
        <v>4.501608E-2</v>
      </c>
      <c r="AA40">
        <f t="shared" si="9"/>
        <v>1.4302760000000003E-2</v>
      </c>
      <c r="AB40">
        <f t="shared" si="10"/>
        <v>5.8947000000000001E-3</v>
      </c>
      <c r="AC40">
        <f t="shared" si="11"/>
        <v>1.099292E-2</v>
      </c>
      <c r="AD40">
        <f t="shared" si="12"/>
        <v>2.7577550000000003E-2</v>
      </c>
      <c r="AE40" s="2" t="str">
        <f t="shared" si="13"/>
        <v>NA</v>
      </c>
    </row>
    <row r="41" spans="1:31" x14ac:dyDescent="0.2">
      <c r="A41" s="6">
        <v>1353.08</v>
      </c>
      <c r="B41" s="2" t="s">
        <v>89</v>
      </c>
      <c r="C41" s="2">
        <v>4.5507999999999997</v>
      </c>
      <c r="D41" s="2">
        <v>24.136299999999999</v>
      </c>
      <c r="E41" s="2">
        <v>2.2000000000000001E-3</v>
      </c>
      <c r="F41" s="2">
        <v>0.2838</v>
      </c>
      <c r="G41" s="2">
        <v>8.6403999999999996</v>
      </c>
      <c r="H41" s="2">
        <v>1.6762999999999999</v>
      </c>
      <c r="I41" s="2">
        <v>4.4542999999999999</v>
      </c>
      <c r="J41" s="2">
        <v>0.51070000000000004</v>
      </c>
      <c r="K41" s="2">
        <v>2.86E-2</v>
      </c>
      <c r="L41" s="2">
        <v>1.0500000000000001E-2</v>
      </c>
      <c r="M41" s="2">
        <v>6.4000000000000003E-3</v>
      </c>
      <c r="N41" s="2">
        <v>1.11E-2</v>
      </c>
      <c r="O41" s="2">
        <v>2.4199999999999999E-2</v>
      </c>
      <c r="P41" s="2" t="s">
        <v>30</v>
      </c>
      <c r="R41">
        <f t="shared" si="0"/>
        <v>4.5434635199999995</v>
      </c>
      <c r="S41">
        <f t="shared" si="1"/>
        <v>28.500518159999999</v>
      </c>
      <c r="T41">
        <f t="shared" si="2"/>
        <v>2.1358200000000005E-3</v>
      </c>
      <c r="U41">
        <f t="shared" si="3"/>
        <v>0.43884197999999996</v>
      </c>
      <c r="V41">
        <f t="shared" si="4"/>
        <v>11.223132079999999</v>
      </c>
      <c r="W41">
        <f t="shared" si="5"/>
        <v>1.9164982500000001</v>
      </c>
      <c r="X41">
        <f t="shared" si="6"/>
        <v>5.5145704899999997</v>
      </c>
      <c r="Y41">
        <f t="shared" si="7"/>
        <v>0.54017265000000003</v>
      </c>
      <c r="Z41">
        <f t="shared" si="8"/>
        <v>4.1534080000000001E-2</v>
      </c>
      <c r="AA41">
        <f t="shared" si="9"/>
        <v>1.4699900000000002E-2</v>
      </c>
      <c r="AB41">
        <f t="shared" si="10"/>
        <v>6.8265600000000006E-3</v>
      </c>
      <c r="AC41">
        <f t="shared" si="11"/>
        <v>1.1502020000000002E-2</v>
      </c>
      <c r="AD41">
        <f t="shared" si="12"/>
        <v>2.30181E-2</v>
      </c>
      <c r="AE41" s="2" t="str">
        <f t="shared" si="13"/>
        <v>NA</v>
      </c>
    </row>
    <row r="42" spans="1:31" x14ac:dyDescent="0.2">
      <c r="A42" s="6">
        <v>1353.29</v>
      </c>
      <c r="B42" s="2" t="s">
        <v>90</v>
      </c>
      <c r="C42" s="2">
        <v>4.2876000000000003</v>
      </c>
      <c r="D42" s="2">
        <v>24.223700000000001</v>
      </c>
      <c r="E42" s="2">
        <v>2.0999999999999999E-3</v>
      </c>
      <c r="F42" s="2">
        <v>0.19020000000000001</v>
      </c>
      <c r="G42" s="2">
        <v>9.0744000000000007</v>
      </c>
      <c r="H42" s="2">
        <v>1.708</v>
      </c>
      <c r="I42" s="2">
        <v>3.8454000000000002</v>
      </c>
      <c r="J42" s="2">
        <v>0.51349999999999996</v>
      </c>
      <c r="K42" s="2">
        <v>2.7199999999999998E-2</v>
      </c>
      <c r="L42" s="2">
        <v>0.01</v>
      </c>
      <c r="M42" s="2">
        <v>6.1999999999999998E-3</v>
      </c>
      <c r="N42" s="2">
        <v>1.17E-2</v>
      </c>
      <c r="O42" s="2">
        <v>2.1899999999999999E-2</v>
      </c>
      <c r="P42" s="2" t="s">
        <v>30</v>
      </c>
      <c r="R42">
        <f t="shared" si="0"/>
        <v>4.3317454400000006</v>
      </c>
      <c r="S42">
        <f t="shared" si="1"/>
        <v>28.600433840000001</v>
      </c>
      <c r="T42">
        <f t="shared" si="2"/>
        <v>2.0410100000000002E-3</v>
      </c>
      <c r="U42">
        <f t="shared" si="3"/>
        <v>0.37593341999999996</v>
      </c>
      <c r="V42">
        <f t="shared" si="4"/>
        <v>11.770058880000001</v>
      </c>
      <c r="W42">
        <f t="shared" si="5"/>
        <v>1.9490700000000001</v>
      </c>
      <c r="X42">
        <f t="shared" si="6"/>
        <v>4.7873612199999993</v>
      </c>
      <c r="Y42">
        <f t="shared" si="7"/>
        <v>0.54308325000000002</v>
      </c>
      <c r="Z42">
        <f t="shared" si="8"/>
        <v>3.958416E-2</v>
      </c>
      <c r="AA42">
        <f t="shared" si="9"/>
        <v>1.4038000000000002E-2</v>
      </c>
      <c r="AB42">
        <f t="shared" si="10"/>
        <v>6.6194799999999996E-3</v>
      </c>
      <c r="AC42">
        <f t="shared" si="11"/>
        <v>1.2112940000000001E-2</v>
      </c>
      <c r="AD42">
        <f t="shared" si="12"/>
        <v>2.0877949999999999E-2</v>
      </c>
      <c r="AE42" s="2" t="str">
        <f t="shared" si="13"/>
        <v>NA</v>
      </c>
    </row>
    <row r="43" spans="1:31" x14ac:dyDescent="0.2">
      <c r="A43" s="6">
        <v>1353.57</v>
      </c>
      <c r="B43" s="2" t="s">
        <v>91</v>
      </c>
      <c r="C43" s="2">
        <v>4.2472000000000003</v>
      </c>
      <c r="D43" s="2">
        <v>24.7454</v>
      </c>
      <c r="E43" s="2">
        <v>2.2000000000000001E-3</v>
      </c>
      <c r="F43" s="2">
        <v>0.1125</v>
      </c>
      <c r="G43" s="2">
        <v>8.2392000000000003</v>
      </c>
      <c r="H43" s="2">
        <v>1.5627</v>
      </c>
      <c r="I43" s="2">
        <v>5.2476000000000003</v>
      </c>
      <c r="J43" s="2">
        <v>0.51539999999999997</v>
      </c>
      <c r="K43" s="2">
        <v>2.5999999999999999E-2</v>
      </c>
      <c r="L43" s="2">
        <v>1.12E-2</v>
      </c>
      <c r="M43" s="2">
        <v>5.4000000000000003E-3</v>
      </c>
      <c r="N43" s="2">
        <v>1.03E-2</v>
      </c>
      <c r="O43" s="2">
        <v>2.5499999999999998E-2</v>
      </c>
      <c r="P43" s="2" t="s">
        <v>30</v>
      </c>
      <c r="R43">
        <f t="shared" si="0"/>
        <v>4.2992476800000006</v>
      </c>
      <c r="S43">
        <f t="shared" si="1"/>
        <v>29.196841280000001</v>
      </c>
      <c r="T43">
        <f t="shared" si="2"/>
        <v>2.1358200000000005E-3</v>
      </c>
      <c r="U43">
        <f t="shared" si="3"/>
        <v>0.32371125000000001</v>
      </c>
      <c r="V43">
        <f t="shared" si="4"/>
        <v>10.717539840000001</v>
      </c>
      <c r="W43">
        <f t="shared" si="5"/>
        <v>1.79977425</v>
      </c>
      <c r="X43">
        <f t="shared" si="6"/>
        <v>6.4620086799999994</v>
      </c>
      <c r="Y43">
        <f t="shared" si="7"/>
        <v>0.5450583</v>
      </c>
      <c r="Z43">
        <f t="shared" si="8"/>
        <v>3.7912799999999997E-2</v>
      </c>
      <c r="AA43">
        <f t="shared" si="9"/>
        <v>1.5626560000000001E-2</v>
      </c>
      <c r="AB43">
        <f t="shared" si="10"/>
        <v>5.7911600000000001E-3</v>
      </c>
      <c r="AC43">
        <f t="shared" si="11"/>
        <v>1.0687460000000001E-2</v>
      </c>
      <c r="AD43">
        <f t="shared" si="12"/>
        <v>2.4227749999999999E-2</v>
      </c>
      <c r="AE43" s="2" t="str">
        <f t="shared" si="13"/>
        <v>NA</v>
      </c>
    </row>
    <row r="44" spans="1:31" x14ac:dyDescent="0.2">
      <c r="A44" s="6">
        <v>1354.15</v>
      </c>
      <c r="B44" s="2" t="s">
        <v>92</v>
      </c>
      <c r="C44" s="2">
        <v>4.5557999999999996</v>
      </c>
      <c r="D44" s="2">
        <v>23.598500000000001</v>
      </c>
      <c r="E44" s="2">
        <v>1.5E-3</v>
      </c>
      <c r="F44" s="2">
        <v>0.49430000000000002</v>
      </c>
      <c r="G44" s="2">
        <v>7.1528999999999998</v>
      </c>
      <c r="H44" s="2">
        <v>1.3527</v>
      </c>
      <c r="I44" s="2">
        <v>6.1482999999999999</v>
      </c>
      <c r="J44" s="2">
        <v>0.47449999999999998</v>
      </c>
      <c r="K44" s="2">
        <v>2.58E-2</v>
      </c>
      <c r="L44" s="2">
        <v>1.03E-2</v>
      </c>
      <c r="M44" s="2">
        <v>5.5999999999999999E-3</v>
      </c>
      <c r="N44" s="2">
        <v>9.1000000000000004E-3</v>
      </c>
      <c r="O44" s="2">
        <v>2.6100000000000002E-2</v>
      </c>
      <c r="P44" s="2" t="s">
        <v>30</v>
      </c>
      <c r="R44">
        <f t="shared" si="0"/>
        <v>4.5474855200000004</v>
      </c>
      <c r="S44">
        <f t="shared" si="1"/>
        <v>27.885705200000004</v>
      </c>
      <c r="T44">
        <f t="shared" si="2"/>
        <v>1.47215E-3</v>
      </c>
      <c r="U44">
        <f t="shared" si="3"/>
        <v>0.58031903000000007</v>
      </c>
      <c r="V44">
        <f t="shared" si="4"/>
        <v>9.3485845800000007</v>
      </c>
      <c r="W44">
        <f t="shared" si="5"/>
        <v>1.58399925</v>
      </c>
      <c r="X44">
        <f t="shared" si="6"/>
        <v>7.5377146899999996</v>
      </c>
      <c r="Y44">
        <f t="shared" si="7"/>
        <v>0.50254275000000004</v>
      </c>
      <c r="Z44">
        <f t="shared" si="8"/>
        <v>3.7634239999999999E-2</v>
      </c>
      <c r="AA44">
        <f t="shared" si="9"/>
        <v>1.4435140000000001E-2</v>
      </c>
      <c r="AB44">
        <f t="shared" si="10"/>
        <v>5.9982400000000002E-3</v>
      </c>
      <c r="AC44">
        <f t="shared" si="11"/>
        <v>9.465620000000001E-3</v>
      </c>
      <c r="AD44">
        <f t="shared" si="12"/>
        <v>2.478605E-2</v>
      </c>
      <c r="AE44" s="2" t="str">
        <f t="shared" si="13"/>
        <v>NA</v>
      </c>
    </row>
    <row r="45" spans="1:31" x14ac:dyDescent="0.2">
      <c r="A45" s="6">
        <v>1355.32</v>
      </c>
      <c r="B45" s="2" t="s">
        <v>93</v>
      </c>
      <c r="C45" s="2">
        <v>4.5384000000000002</v>
      </c>
      <c r="D45" s="2">
        <v>22.365200000000002</v>
      </c>
      <c r="E45" s="2">
        <v>1.9E-3</v>
      </c>
      <c r="F45" s="2">
        <v>0.2797</v>
      </c>
      <c r="G45" s="2">
        <v>7.7907000000000002</v>
      </c>
      <c r="H45" s="2">
        <v>1.5185</v>
      </c>
      <c r="I45" s="2">
        <v>6.6978</v>
      </c>
      <c r="J45" s="2">
        <v>0.48970000000000002</v>
      </c>
      <c r="K45" s="2">
        <v>2.8299999999999999E-2</v>
      </c>
      <c r="L45" s="2">
        <v>1.01E-2</v>
      </c>
      <c r="M45" s="2">
        <v>5.7999999999999996E-3</v>
      </c>
      <c r="N45" s="2">
        <v>1.01E-2</v>
      </c>
      <c r="O45" s="2">
        <v>2.3300000000000001E-2</v>
      </c>
      <c r="P45" s="2" t="s">
        <v>30</v>
      </c>
      <c r="R45">
        <f t="shared" si="0"/>
        <v>4.5334889599999997</v>
      </c>
      <c r="S45">
        <f t="shared" si="1"/>
        <v>26.475796640000002</v>
      </c>
      <c r="T45">
        <f t="shared" si="2"/>
        <v>1.8513900000000001E-3</v>
      </c>
      <c r="U45">
        <f t="shared" si="3"/>
        <v>0.43608637</v>
      </c>
      <c r="V45">
        <f t="shared" si="4"/>
        <v>10.15234014</v>
      </c>
      <c r="W45">
        <f t="shared" si="5"/>
        <v>1.75435875</v>
      </c>
      <c r="X45">
        <f t="shared" si="6"/>
        <v>8.1939825400000004</v>
      </c>
      <c r="Y45">
        <f t="shared" si="7"/>
        <v>0.51834315000000009</v>
      </c>
      <c r="Z45">
        <f t="shared" si="8"/>
        <v>4.1116239999999998E-2</v>
      </c>
      <c r="AA45">
        <f t="shared" si="9"/>
        <v>1.4170380000000002E-2</v>
      </c>
      <c r="AB45">
        <f t="shared" si="10"/>
        <v>6.2053199999999994E-3</v>
      </c>
      <c r="AC45">
        <f t="shared" si="11"/>
        <v>1.048382E-2</v>
      </c>
      <c r="AD45">
        <f t="shared" si="12"/>
        <v>2.2180650000000003E-2</v>
      </c>
      <c r="AE45" s="2" t="str">
        <f t="shared" si="13"/>
        <v>NA</v>
      </c>
    </row>
    <row r="46" spans="1:31" x14ac:dyDescent="0.2">
      <c r="A46" s="6">
        <v>1355.67</v>
      </c>
      <c r="B46" s="2" t="s">
        <v>94</v>
      </c>
      <c r="C46" s="2">
        <v>3.9218000000000002</v>
      </c>
      <c r="D46" s="2">
        <v>17.964600000000001</v>
      </c>
      <c r="E46" s="2">
        <v>1.8E-3</v>
      </c>
      <c r="F46" s="2">
        <v>2.6314000000000002</v>
      </c>
      <c r="G46" s="2">
        <v>6.2523999999999997</v>
      </c>
      <c r="H46" s="2">
        <v>1.1627000000000001</v>
      </c>
      <c r="I46" s="2">
        <v>8.2653999999999996</v>
      </c>
      <c r="J46" s="2">
        <v>0.42280000000000001</v>
      </c>
      <c r="K46" s="2">
        <v>2.8500000000000001E-2</v>
      </c>
      <c r="L46" s="2">
        <v>8.8000000000000005E-3</v>
      </c>
      <c r="M46" s="2">
        <v>5.5999999999999999E-3</v>
      </c>
      <c r="N46" s="2">
        <v>8.3999999999999995E-3</v>
      </c>
      <c r="O46" s="2">
        <v>2.5100000000000001E-2</v>
      </c>
      <c r="P46" s="2" t="s">
        <v>30</v>
      </c>
      <c r="R46">
        <f t="shared" si="0"/>
        <v>4.0374959199999996</v>
      </c>
      <c r="S46">
        <f t="shared" si="1"/>
        <v>21.445030720000002</v>
      </c>
      <c r="T46">
        <f t="shared" si="2"/>
        <v>1.75658E-3</v>
      </c>
      <c r="U46">
        <f t="shared" si="3"/>
        <v>2.0166639399999999</v>
      </c>
      <c r="V46">
        <f t="shared" si="4"/>
        <v>8.2137744799999997</v>
      </c>
      <c r="W46">
        <f t="shared" si="5"/>
        <v>1.3887742500000002</v>
      </c>
      <c r="X46">
        <f t="shared" si="6"/>
        <v>10.066167219999999</v>
      </c>
      <c r="Y46">
        <f t="shared" si="7"/>
        <v>0.44880060000000005</v>
      </c>
      <c r="Z46">
        <f t="shared" si="8"/>
        <v>4.1394800000000002E-2</v>
      </c>
      <c r="AA46">
        <f t="shared" si="9"/>
        <v>1.2449440000000003E-2</v>
      </c>
      <c r="AB46">
        <f t="shared" si="10"/>
        <v>5.9982400000000002E-3</v>
      </c>
      <c r="AC46">
        <f t="shared" si="11"/>
        <v>8.7528799999999993E-3</v>
      </c>
      <c r="AD46">
        <f t="shared" si="12"/>
        <v>2.385555E-2</v>
      </c>
      <c r="AE46" s="2" t="str">
        <f t="shared" si="13"/>
        <v>NA</v>
      </c>
    </row>
    <row r="47" spans="1:31" x14ac:dyDescent="0.2">
      <c r="A47" s="6">
        <v>1355.9</v>
      </c>
      <c r="B47" s="2" t="s">
        <v>95</v>
      </c>
      <c r="C47" s="2">
        <v>4.3304999999999998</v>
      </c>
      <c r="D47" s="2">
        <v>20.575099999999999</v>
      </c>
      <c r="E47" s="2">
        <v>1.8E-3</v>
      </c>
      <c r="F47" s="2">
        <v>0.40670000000000001</v>
      </c>
      <c r="G47" s="2">
        <v>6.2542</v>
      </c>
      <c r="H47" s="2">
        <v>1.1416999999999999</v>
      </c>
      <c r="I47" s="2">
        <v>9.4512999999999998</v>
      </c>
      <c r="J47" s="2">
        <v>0.43090000000000001</v>
      </c>
      <c r="K47" s="2">
        <v>2.2599999999999999E-2</v>
      </c>
      <c r="L47" s="2">
        <v>8.6999999999999994E-3</v>
      </c>
      <c r="M47" s="2">
        <v>5.1999999999999998E-3</v>
      </c>
      <c r="N47" s="2">
        <v>7.7999999999999996E-3</v>
      </c>
      <c r="O47" s="2">
        <v>2.52E-2</v>
      </c>
      <c r="P47" s="2" t="s">
        <v>30</v>
      </c>
      <c r="R47">
        <f t="shared" si="0"/>
        <v>4.3662542000000002</v>
      </c>
      <c r="S47">
        <f t="shared" si="1"/>
        <v>24.429354320000002</v>
      </c>
      <c r="T47">
        <f t="shared" si="2"/>
        <v>1.75658E-3</v>
      </c>
      <c r="U47">
        <f t="shared" si="3"/>
        <v>0.52144307000000001</v>
      </c>
      <c r="V47">
        <f t="shared" si="4"/>
        <v>8.2160428400000001</v>
      </c>
      <c r="W47">
        <f t="shared" si="5"/>
        <v>1.36719675</v>
      </c>
      <c r="X47">
        <f t="shared" si="6"/>
        <v>11.48248759</v>
      </c>
      <c r="Y47">
        <f t="shared" si="7"/>
        <v>0.45722055</v>
      </c>
      <c r="Z47">
        <f t="shared" si="8"/>
        <v>3.3177279999999996E-2</v>
      </c>
      <c r="AA47">
        <f t="shared" si="9"/>
        <v>1.2317059999999999E-2</v>
      </c>
      <c r="AB47">
        <f t="shared" si="10"/>
        <v>5.5840799999999999E-3</v>
      </c>
      <c r="AC47">
        <f t="shared" si="11"/>
        <v>8.1419600000000002E-3</v>
      </c>
      <c r="AD47">
        <f t="shared" si="12"/>
        <v>2.39486E-2</v>
      </c>
      <c r="AE47" s="2" t="str">
        <f t="shared" si="13"/>
        <v>NA</v>
      </c>
    </row>
    <row r="48" spans="1:31" x14ac:dyDescent="0.2">
      <c r="A48" s="6">
        <v>1356.49</v>
      </c>
      <c r="B48" s="2" t="s">
        <v>96</v>
      </c>
      <c r="C48" s="2">
        <v>4.5011000000000001</v>
      </c>
      <c r="D48" s="2">
        <v>20.9815</v>
      </c>
      <c r="E48" s="2">
        <v>1.9E-3</v>
      </c>
      <c r="F48" s="2">
        <v>2.6181999999999999</v>
      </c>
      <c r="G48" s="2">
        <v>8.9521999999999995</v>
      </c>
      <c r="H48" s="2">
        <v>1.5620000000000001</v>
      </c>
      <c r="I48" s="2">
        <v>4.7877999999999998</v>
      </c>
      <c r="J48" s="2">
        <v>0.49509999999999998</v>
      </c>
      <c r="K48" s="2">
        <v>2.93E-2</v>
      </c>
      <c r="L48" s="2">
        <v>0.01</v>
      </c>
      <c r="M48" s="2">
        <v>6.1000000000000004E-3</v>
      </c>
      <c r="N48" s="2">
        <v>9.9000000000000008E-3</v>
      </c>
      <c r="O48" s="2">
        <v>2.63E-2</v>
      </c>
      <c r="P48" s="2" t="s">
        <v>30</v>
      </c>
      <c r="R48">
        <f t="shared" si="0"/>
        <v>4.5034848400000005</v>
      </c>
      <c r="S48">
        <f t="shared" si="1"/>
        <v>24.893950800000002</v>
      </c>
      <c r="T48">
        <f t="shared" si="2"/>
        <v>1.8513900000000001E-3</v>
      </c>
      <c r="U48">
        <f t="shared" si="3"/>
        <v>2.0077922199999998</v>
      </c>
      <c r="V48">
        <f t="shared" si="4"/>
        <v>11.61606244</v>
      </c>
      <c r="W48">
        <f t="shared" si="5"/>
        <v>1.7990550000000001</v>
      </c>
      <c r="X48">
        <f t="shared" si="6"/>
        <v>5.9128695399999991</v>
      </c>
      <c r="Y48">
        <f t="shared" si="7"/>
        <v>0.52395645000000002</v>
      </c>
      <c r="Z48">
        <f t="shared" si="8"/>
        <v>4.2509039999999998E-2</v>
      </c>
      <c r="AA48">
        <f t="shared" si="9"/>
        <v>1.4038000000000002E-2</v>
      </c>
      <c r="AB48">
        <f t="shared" si="10"/>
        <v>6.5159400000000004E-3</v>
      </c>
      <c r="AC48">
        <f t="shared" si="11"/>
        <v>1.0280180000000002E-2</v>
      </c>
      <c r="AD48">
        <f t="shared" si="12"/>
        <v>2.4972150000000002E-2</v>
      </c>
      <c r="AE48" s="2" t="str">
        <f t="shared" si="13"/>
        <v>NA</v>
      </c>
    </row>
    <row r="49" spans="1:31" x14ac:dyDescent="0.2">
      <c r="A49" s="6">
        <v>1356.61</v>
      </c>
      <c r="B49" s="2" t="s">
        <v>97</v>
      </c>
      <c r="C49" s="2">
        <v>6.3255999999999997</v>
      </c>
      <c r="D49" s="2">
        <v>24.0212</v>
      </c>
      <c r="E49" s="2">
        <v>2.0999999999999999E-3</v>
      </c>
      <c r="F49" s="2">
        <v>0.2145</v>
      </c>
      <c r="G49" s="2">
        <v>8.4283000000000001</v>
      </c>
      <c r="H49" s="2">
        <v>1.4742999999999999</v>
      </c>
      <c r="I49" s="2">
        <v>4.6157000000000004</v>
      </c>
      <c r="J49" s="2">
        <v>0.47739999999999999</v>
      </c>
      <c r="K49" s="2">
        <v>2.46E-2</v>
      </c>
      <c r="L49" s="2">
        <v>9.4000000000000004E-3</v>
      </c>
      <c r="M49" s="2">
        <v>5.8999999999999999E-3</v>
      </c>
      <c r="N49" s="2">
        <v>9.7000000000000003E-3</v>
      </c>
      <c r="O49" s="2">
        <v>2.3300000000000001E-2</v>
      </c>
      <c r="P49" s="2" t="s">
        <v>30</v>
      </c>
      <c r="R49">
        <f t="shared" si="0"/>
        <v>5.9711126399999994</v>
      </c>
      <c r="S49">
        <f t="shared" si="1"/>
        <v>28.368935840000002</v>
      </c>
      <c r="T49">
        <f t="shared" si="2"/>
        <v>2.0410100000000002E-3</v>
      </c>
      <c r="U49">
        <f t="shared" si="3"/>
        <v>0.39226545000000002</v>
      </c>
      <c r="V49">
        <f t="shared" si="4"/>
        <v>10.955843660000001</v>
      </c>
      <c r="W49">
        <f t="shared" si="5"/>
        <v>1.7089432499999999</v>
      </c>
      <c r="X49">
        <f t="shared" si="6"/>
        <v>5.7073305100000002</v>
      </c>
      <c r="Y49">
        <f t="shared" si="7"/>
        <v>0.50555729999999999</v>
      </c>
      <c r="Z49">
        <f t="shared" si="8"/>
        <v>3.5962880000000003E-2</v>
      </c>
      <c r="AA49">
        <f t="shared" si="9"/>
        <v>1.3243720000000002E-2</v>
      </c>
      <c r="AB49">
        <f t="shared" si="10"/>
        <v>6.3088600000000003E-3</v>
      </c>
      <c r="AC49">
        <f t="shared" si="11"/>
        <v>1.007654E-2</v>
      </c>
      <c r="AD49">
        <f t="shared" si="12"/>
        <v>2.2180650000000003E-2</v>
      </c>
      <c r="AE49" s="2" t="str">
        <f t="shared" si="13"/>
        <v>NA</v>
      </c>
    </row>
    <row r="50" spans="1:31" x14ac:dyDescent="0.2">
      <c r="A50" s="6">
        <v>1357.17</v>
      </c>
      <c r="B50" s="2" t="s">
        <v>98</v>
      </c>
      <c r="C50" s="2">
        <v>4.1959999999999997</v>
      </c>
      <c r="D50" s="2">
        <v>23.290700000000001</v>
      </c>
      <c r="E50" s="2">
        <v>1.6999999999999999E-3</v>
      </c>
      <c r="F50" s="2">
        <v>0.34370000000000001</v>
      </c>
      <c r="G50" s="2">
        <v>7.6273</v>
      </c>
      <c r="H50" s="2">
        <v>1.4767999999999999</v>
      </c>
      <c r="I50" s="2">
        <v>6.6020000000000003</v>
      </c>
      <c r="J50" s="2">
        <v>0.47710000000000002</v>
      </c>
      <c r="K50" s="2">
        <v>2.3699999999999999E-2</v>
      </c>
      <c r="L50" s="2">
        <v>1.03E-2</v>
      </c>
      <c r="M50" s="2">
        <v>6.1000000000000004E-3</v>
      </c>
      <c r="N50" s="2">
        <v>9.5999999999999992E-3</v>
      </c>
      <c r="O50" s="2">
        <v>2.6100000000000002E-2</v>
      </c>
      <c r="P50" s="2" t="s">
        <v>30</v>
      </c>
      <c r="R50">
        <f t="shared" si="0"/>
        <v>4.2580624</v>
      </c>
      <c r="S50">
        <f t="shared" si="1"/>
        <v>27.533828240000002</v>
      </c>
      <c r="T50">
        <f t="shared" si="2"/>
        <v>1.6617699999999999E-3</v>
      </c>
      <c r="U50">
        <f t="shared" si="3"/>
        <v>0.47910077000000001</v>
      </c>
      <c r="V50">
        <f t="shared" si="4"/>
        <v>9.9464234600000001</v>
      </c>
      <c r="W50">
        <f t="shared" si="5"/>
        <v>1.7115119999999999</v>
      </c>
      <c r="X50">
        <f t="shared" si="6"/>
        <v>8.0795686</v>
      </c>
      <c r="Y50">
        <f t="shared" si="7"/>
        <v>0.5052454500000001</v>
      </c>
      <c r="Z50">
        <f t="shared" si="8"/>
        <v>3.4709360000000002E-2</v>
      </c>
      <c r="AA50">
        <f t="shared" si="9"/>
        <v>1.4435140000000001E-2</v>
      </c>
      <c r="AB50">
        <f t="shared" si="10"/>
        <v>6.5159400000000004E-3</v>
      </c>
      <c r="AC50">
        <f t="shared" si="11"/>
        <v>9.9747199999999994E-3</v>
      </c>
      <c r="AD50">
        <f t="shared" si="12"/>
        <v>2.478605E-2</v>
      </c>
      <c r="AE50" s="2" t="str">
        <f t="shared" si="13"/>
        <v>NA</v>
      </c>
    </row>
    <row r="51" spans="1:31" x14ac:dyDescent="0.2">
      <c r="A51" s="6">
        <v>1358.11</v>
      </c>
      <c r="B51" s="2" t="s">
        <v>99</v>
      </c>
      <c r="C51" s="2">
        <v>3.5106999999999999</v>
      </c>
      <c r="D51" s="2">
        <v>22.936800000000002</v>
      </c>
      <c r="E51" s="2">
        <v>1.5E-3</v>
      </c>
      <c r="F51" s="2">
        <v>0.2472</v>
      </c>
      <c r="G51" s="2">
        <v>6.5919999999999996</v>
      </c>
      <c r="H51" s="2">
        <v>1.2318</v>
      </c>
      <c r="I51" s="2">
        <v>9.5154999999999994</v>
      </c>
      <c r="J51" s="2">
        <v>0.45040000000000002</v>
      </c>
      <c r="K51" s="2">
        <v>2.64E-2</v>
      </c>
      <c r="L51" s="2">
        <v>9.2999999999999992E-3</v>
      </c>
      <c r="M51" s="2">
        <v>5.3E-3</v>
      </c>
      <c r="N51" s="2">
        <v>8.2000000000000007E-3</v>
      </c>
      <c r="O51" s="2">
        <v>2.7400000000000001E-2</v>
      </c>
      <c r="P51" s="2" t="s">
        <v>30</v>
      </c>
      <c r="R51">
        <f t="shared" si="0"/>
        <v>3.7068070799999999</v>
      </c>
      <c r="S51">
        <f t="shared" si="1"/>
        <v>27.129249760000004</v>
      </c>
      <c r="T51">
        <f t="shared" si="2"/>
        <v>1.47215E-3</v>
      </c>
      <c r="U51">
        <f t="shared" si="3"/>
        <v>0.41424311999999996</v>
      </c>
      <c r="V51">
        <f t="shared" si="4"/>
        <v>8.6417383999999995</v>
      </c>
      <c r="W51">
        <f t="shared" si="5"/>
        <v>1.4597745</v>
      </c>
      <c r="X51">
        <f t="shared" si="6"/>
        <v>11.55916165</v>
      </c>
      <c r="Y51">
        <f t="shared" si="7"/>
        <v>0.47749080000000005</v>
      </c>
      <c r="Z51">
        <f t="shared" si="8"/>
        <v>3.8469919999999998E-2</v>
      </c>
      <c r="AA51">
        <f t="shared" si="9"/>
        <v>1.3111340000000001E-2</v>
      </c>
      <c r="AB51">
        <f t="shared" si="10"/>
        <v>5.68762E-3</v>
      </c>
      <c r="AC51">
        <f t="shared" si="11"/>
        <v>8.5492400000000014E-3</v>
      </c>
      <c r="AD51">
        <f t="shared" si="12"/>
        <v>2.59957E-2</v>
      </c>
      <c r="AE51" s="2" t="str">
        <f t="shared" si="13"/>
        <v>NA</v>
      </c>
    </row>
    <row r="52" spans="1:31" x14ac:dyDescent="0.2">
      <c r="A52" s="7">
        <v>1358.32</v>
      </c>
      <c r="B52" s="2" t="s">
        <v>100</v>
      </c>
      <c r="C52" s="2">
        <v>4.0705999999999998</v>
      </c>
      <c r="D52" s="2">
        <v>23.1785</v>
      </c>
      <c r="E52" s="2">
        <v>5.1000000000000004E-3</v>
      </c>
      <c r="F52" s="2">
        <v>0.53400000000000003</v>
      </c>
      <c r="G52" s="2">
        <v>6.9095000000000004</v>
      </c>
      <c r="H52" s="2">
        <v>1.2801</v>
      </c>
      <c r="I52" s="2">
        <v>8.0376999999999992</v>
      </c>
      <c r="J52" s="2">
        <v>0.46329999999999999</v>
      </c>
      <c r="K52" s="2">
        <v>2.35E-2</v>
      </c>
      <c r="L52" s="2">
        <v>9.9000000000000008E-3</v>
      </c>
      <c r="M52" s="2">
        <v>5.3E-3</v>
      </c>
      <c r="N52" s="2">
        <v>8.6999999999999994E-3</v>
      </c>
      <c r="O52" s="2">
        <v>2.7900000000000001E-2</v>
      </c>
      <c r="P52" s="2" t="s">
        <v>30</v>
      </c>
      <c r="R52">
        <f t="shared" si="0"/>
        <v>4.1571906399999996</v>
      </c>
      <c r="S52">
        <f t="shared" si="1"/>
        <v>27.405561200000001</v>
      </c>
      <c r="T52">
        <f t="shared" si="2"/>
        <v>4.8853100000000003E-3</v>
      </c>
      <c r="U52">
        <f t="shared" si="3"/>
        <v>0.60700140000000002</v>
      </c>
      <c r="V52">
        <f t="shared" si="4"/>
        <v>9.0418519000000011</v>
      </c>
      <c r="W52">
        <f t="shared" si="5"/>
        <v>1.50940275</v>
      </c>
      <c r="X52">
        <f t="shared" si="6"/>
        <v>9.7942251099999993</v>
      </c>
      <c r="Y52">
        <f t="shared" si="7"/>
        <v>0.49090034999999999</v>
      </c>
      <c r="Z52">
        <f t="shared" si="8"/>
        <v>3.4430800000000004E-2</v>
      </c>
      <c r="AA52">
        <f t="shared" si="9"/>
        <v>1.3905620000000002E-2</v>
      </c>
      <c r="AB52">
        <f t="shared" si="10"/>
        <v>5.68762E-3</v>
      </c>
      <c r="AC52">
        <f t="shared" si="11"/>
        <v>9.0583399999999998E-3</v>
      </c>
      <c r="AD52">
        <f t="shared" si="12"/>
        <v>2.646095E-2</v>
      </c>
      <c r="AE52" s="2" t="str">
        <f t="shared" si="13"/>
        <v>NA</v>
      </c>
    </row>
    <row r="53" spans="1:31" x14ac:dyDescent="0.2">
      <c r="A53" s="6">
        <v>1360.78</v>
      </c>
      <c r="B53" s="2" t="s">
        <v>101</v>
      </c>
      <c r="C53" s="2">
        <v>6.89</v>
      </c>
      <c r="D53" s="2">
        <v>23.308199999999999</v>
      </c>
      <c r="E53" s="2">
        <v>1.6000000000000001E-3</v>
      </c>
      <c r="F53" s="2">
        <v>0.25590000000000002</v>
      </c>
      <c r="G53" s="2">
        <v>7.0153999999999996</v>
      </c>
      <c r="H53" s="2">
        <v>1.3568</v>
      </c>
      <c r="I53" s="2">
        <v>5.5049000000000001</v>
      </c>
      <c r="J53" s="2">
        <v>0.44550000000000001</v>
      </c>
      <c r="K53" s="2">
        <v>2.29E-2</v>
      </c>
      <c r="L53" s="2">
        <v>7.7999999999999996E-3</v>
      </c>
      <c r="M53" s="2">
        <v>5.3E-3</v>
      </c>
      <c r="N53" s="2">
        <v>8.8000000000000005E-3</v>
      </c>
      <c r="O53" s="2">
        <v>2.7699999999999999E-2</v>
      </c>
      <c r="P53" s="2" t="s">
        <v>30</v>
      </c>
      <c r="R53">
        <f t="shared" si="0"/>
        <v>6.4251159999999992</v>
      </c>
      <c r="S53">
        <f t="shared" si="1"/>
        <v>27.55383424</v>
      </c>
      <c r="T53">
        <f t="shared" si="2"/>
        <v>1.5669600000000001E-3</v>
      </c>
      <c r="U53">
        <f t="shared" si="3"/>
        <v>0.42009039000000004</v>
      </c>
      <c r="V53">
        <f t="shared" si="4"/>
        <v>9.1753070799999996</v>
      </c>
      <c r="W53">
        <f t="shared" si="5"/>
        <v>1.588212</v>
      </c>
      <c r="X53">
        <f t="shared" si="6"/>
        <v>6.7693020699999993</v>
      </c>
      <c r="Y53">
        <f t="shared" si="7"/>
        <v>0.47239725000000005</v>
      </c>
      <c r="Z53">
        <f t="shared" si="8"/>
        <v>3.3595119999999999E-2</v>
      </c>
      <c r="AA53">
        <f t="shared" si="9"/>
        <v>1.1125640000000001E-2</v>
      </c>
      <c r="AB53">
        <f t="shared" si="10"/>
        <v>5.68762E-3</v>
      </c>
      <c r="AC53">
        <f t="shared" si="11"/>
        <v>9.1601600000000005E-3</v>
      </c>
      <c r="AD53">
        <f t="shared" si="12"/>
        <v>2.6274849999999999E-2</v>
      </c>
      <c r="AE53" s="2" t="str">
        <f t="shared" si="13"/>
        <v>NA</v>
      </c>
    </row>
    <row r="54" spans="1:31" x14ac:dyDescent="0.2">
      <c r="A54" s="6">
        <v>1360.93</v>
      </c>
      <c r="B54" s="2" t="s">
        <v>102</v>
      </c>
      <c r="C54" s="2">
        <v>3.5089000000000001</v>
      </c>
      <c r="D54" s="2">
        <v>25.478400000000001</v>
      </c>
      <c r="E54" s="2">
        <v>2E-3</v>
      </c>
      <c r="F54" s="2">
        <v>0.27160000000000001</v>
      </c>
      <c r="G54" s="2">
        <v>6.2535999999999996</v>
      </c>
      <c r="H54" s="2">
        <v>1.4306000000000001</v>
      </c>
      <c r="I54" s="2">
        <v>4.7634999999999996</v>
      </c>
      <c r="J54" s="2">
        <v>0.50609999999999999</v>
      </c>
      <c r="K54" s="2">
        <v>2.5700000000000001E-2</v>
      </c>
      <c r="L54" s="2">
        <v>1.1900000000000001E-2</v>
      </c>
      <c r="M54" s="2">
        <v>5.4000000000000003E-3</v>
      </c>
      <c r="N54" s="2">
        <v>8.8999999999999999E-3</v>
      </c>
      <c r="O54" s="2">
        <v>3.3500000000000002E-2</v>
      </c>
      <c r="P54" s="2">
        <v>2.0000000000000001E-4</v>
      </c>
      <c r="R54">
        <f t="shared" si="0"/>
        <v>3.70535916</v>
      </c>
      <c r="S54">
        <f t="shared" si="1"/>
        <v>30.034806880000001</v>
      </c>
      <c r="T54">
        <f t="shared" si="2"/>
        <v>1.9462000000000001E-3</v>
      </c>
      <c r="U54">
        <f t="shared" si="3"/>
        <v>0.43064236</v>
      </c>
      <c r="V54">
        <f t="shared" si="4"/>
        <v>8.2152867199999999</v>
      </c>
      <c r="W54">
        <f t="shared" si="5"/>
        <v>1.6640415000000002</v>
      </c>
      <c r="X54">
        <f t="shared" si="6"/>
        <v>5.8838480499999992</v>
      </c>
      <c r="Y54">
        <f t="shared" si="7"/>
        <v>0.53539095000000003</v>
      </c>
      <c r="Z54">
        <f t="shared" si="8"/>
        <v>3.7494960000000001E-2</v>
      </c>
      <c r="AA54">
        <f t="shared" si="9"/>
        <v>1.655322E-2</v>
      </c>
      <c r="AB54">
        <f t="shared" si="10"/>
        <v>5.7911600000000001E-3</v>
      </c>
      <c r="AC54">
        <f t="shared" si="11"/>
        <v>9.2619800000000013E-3</v>
      </c>
      <c r="AD54">
        <f t="shared" si="12"/>
        <v>3.1671749999999999E-2</v>
      </c>
      <c r="AE54" s="2">
        <f t="shared" si="13"/>
        <v>2.0000000000000001E-4</v>
      </c>
    </row>
    <row r="55" spans="1:31" x14ac:dyDescent="0.2">
      <c r="A55" s="6">
        <v>1361.21</v>
      </c>
      <c r="B55" s="2" t="s">
        <v>103</v>
      </c>
      <c r="C55" s="2">
        <v>4.0900999999999996</v>
      </c>
      <c r="D55" s="2">
        <v>24.968399999999999</v>
      </c>
      <c r="E55" s="2">
        <v>1.6000000000000001E-3</v>
      </c>
      <c r="F55" s="2">
        <v>0.29249999999999998</v>
      </c>
      <c r="G55" s="2">
        <v>6.4436999999999998</v>
      </c>
      <c r="H55" s="2">
        <v>1.3252999999999999</v>
      </c>
      <c r="I55" s="2">
        <v>6.9259000000000004</v>
      </c>
      <c r="J55" s="2">
        <v>0.47</v>
      </c>
      <c r="K55" s="2">
        <v>2.47E-2</v>
      </c>
      <c r="L55" s="2">
        <v>1.0200000000000001E-2</v>
      </c>
      <c r="M55" s="2">
        <v>5.0000000000000001E-3</v>
      </c>
      <c r="N55" s="2">
        <v>8.2000000000000007E-3</v>
      </c>
      <c r="O55" s="2">
        <v>2.92E-2</v>
      </c>
      <c r="P55" s="2" t="s">
        <v>30</v>
      </c>
      <c r="R55">
        <f t="shared" si="0"/>
        <v>4.1728764399999996</v>
      </c>
      <c r="S55">
        <f t="shared" si="1"/>
        <v>29.451774879999999</v>
      </c>
      <c r="T55">
        <f t="shared" si="2"/>
        <v>1.5669600000000001E-3</v>
      </c>
      <c r="U55">
        <f t="shared" si="3"/>
        <v>0.44468924999999998</v>
      </c>
      <c r="V55">
        <f t="shared" si="4"/>
        <v>8.4548507399999995</v>
      </c>
      <c r="W55">
        <f t="shared" si="5"/>
        <v>1.55584575</v>
      </c>
      <c r="X55">
        <f t="shared" si="6"/>
        <v>8.4664023700000008</v>
      </c>
      <c r="Y55">
        <f t="shared" si="7"/>
        <v>0.497865</v>
      </c>
      <c r="Z55">
        <f t="shared" si="8"/>
        <v>3.6102160000000001E-2</v>
      </c>
      <c r="AA55">
        <f t="shared" si="9"/>
        <v>1.4302760000000003E-2</v>
      </c>
      <c r="AB55">
        <f t="shared" si="10"/>
        <v>5.3769999999999998E-3</v>
      </c>
      <c r="AC55">
        <f t="shared" si="11"/>
        <v>8.5492400000000014E-3</v>
      </c>
      <c r="AD55">
        <f t="shared" si="12"/>
        <v>2.76706E-2</v>
      </c>
      <c r="AE55" s="2" t="str">
        <f t="shared" si="13"/>
        <v>NA</v>
      </c>
    </row>
    <row r="56" spans="1:31" x14ac:dyDescent="0.2">
      <c r="A56" s="6">
        <v>1362.02</v>
      </c>
      <c r="B56" s="2" t="s">
        <v>104</v>
      </c>
      <c r="C56" s="2">
        <v>4.7511000000000001</v>
      </c>
      <c r="D56" s="2">
        <v>24.129000000000001</v>
      </c>
      <c r="E56" s="2">
        <v>2.2000000000000001E-3</v>
      </c>
      <c r="F56" s="2">
        <v>0.73850000000000005</v>
      </c>
      <c r="G56" s="2">
        <v>8.2937999999999992</v>
      </c>
      <c r="H56" s="2">
        <v>1.6382000000000001</v>
      </c>
      <c r="I56" s="2">
        <v>3.9182000000000001</v>
      </c>
      <c r="J56" s="2">
        <v>0.50070000000000003</v>
      </c>
      <c r="K56" s="2">
        <v>2.69E-2</v>
      </c>
      <c r="L56" s="2">
        <v>8.6E-3</v>
      </c>
      <c r="M56" s="2">
        <v>6.3E-3</v>
      </c>
      <c r="N56" s="2">
        <v>1.04E-2</v>
      </c>
      <c r="O56" s="2">
        <v>2.5499999999999998E-2</v>
      </c>
      <c r="P56" s="2" t="s">
        <v>30</v>
      </c>
      <c r="R56">
        <f t="shared" si="0"/>
        <v>4.7045848400000008</v>
      </c>
      <c r="S56">
        <f t="shared" si="1"/>
        <v>28.492172800000002</v>
      </c>
      <c r="T56">
        <f t="shared" si="2"/>
        <v>2.1358200000000005E-3</v>
      </c>
      <c r="U56">
        <f t="shared" si="3"/>
        <v>0.74444584999999996</v>
      </c>
      <c r="V56">
        <f t="shared" si="4"/>
        <v>10.786346759999999</v>
      </c>
      <c r="W56">
        <f t="shared" si="5"/>
        <v>1.8773505000000001</v>
      </c>
      <c r="X56">
        <f t="shared" si="6"/>
        <v>4.87430626</v>
      </c>
      <c r="Y56">
        <f t="shared" si="7"/>
        <v>0.5297776500000001</v>
      </c>
      <c r="Z56">
        <f t="shared" si="8"/>
        <v>3.9166320000000004E-2</v>
      </c>
      <c r="AA56">
        <f t="shared" si="9"/>
        <v>1.2184680000000002E-2</v>
      </c>
      <c r="AB56">
        <f t="shared" si="10"/>
        <v>6.7230200000000006E-3</v>
      </c>
      <c r="AC56">
        <f t="shared" si="11"/>
        <v>1.078928E-2</v>
      </c>
      <c r="AD56">
        <f t="shared" si="12"/>
        <v>2.4227749999999999E-2</v>
      </c>
      <c r="AE56" s="2" t="str">
        <f t="shared" si="13"/>
        <v>NA</v>
      </c>
    </row>
    <row r="57" spans="1:31" x14ac:dyDescent="0.2">
      <c r="A57" s="6">
        <v>1363.19</v>
      </c>
      <c r="B57" s="2" t="s">
        <v>105</v>
      </c>
      <c r="C57" s="2">
        <v>4.5395000000000003</v>
      </c>
      <c r="D57" s="2">
        <v>24.6447</v>
      </c>
      <c r="E57" s="2">
        <v>1.6999999999999999E-3</v>
      </c>
      <c r="F57" s="2">
        <v>0.29160000000000003</v>
      </c>
      <c r="G57" s="2">
        <v>6.7370999999999999</v>
      </c>
      <c r="H57" s="2">
        <v>1.3080000000000001</v>
      </c>
      <c r="I57" s="2">
        <v>7.24</v>
      </c>
      <c r="J57" s="2">
        <v>0.47060000000000002</v>
      </c>
      <c r="K57" s="2">
        <v>2.5499999999999998E-2</v>
      </c>
      <c r="L57" s="2">
        <v>9.7999999999999997E-3</v>
      </c>
      <c r="M57" s="2">
        <v>5.7000000000000002E-3</v>
      </c>
      <c r="N57" s="2">
        <v>8.3999999999999995E-3</v>
      </c>
      <c r="O57" s="2">
        <v>3.1399999999999997E-2</v>
      </c>
      <c r="P57" s="2" t="s">
        <v>30</v>
      </c>
      <c r="R57">
        <f t="shared" si="0"/>
        <v>4.5343738000000009</v>
      </c>
      <c r="S57">
        <f t="shared" si="1"/>
        <v>29.081721040000001</v>
      </c>
      <c r="T57">
        <f t="shared" si="2"/>
        <v>1.6617699999999999E-3</v>
      </c>
      <c r="U57">
        <f t="shared" si="3"/>
        <v>0.44408436000000001</v>
      </c>
      <c r="V57">
        <f t="shared" si="4"/>
        <v>8.8245934199999994</v>
      </c>
      <c r="W57">
        <f t="shared" si="5"/>
        <v>1.53807</v>
      </c>
      <c r="X57">
        <f t="shared" si="6"/>
        <v>8.8415320000000008</v>
      </c>
      <c r="Y57">
        <f t="shared" si="7"/>
        <v>0.49848870000000006</v>
      </c>
      <c r="Z57">
        <f t="shared" si="8"/>
        <v>3.7216399999999997E-2</v>
      </c>
      <c r="AA57">
        <f t="shared" si="9"/>
        <v>1.3773240000000001E-2</v>
      </c>
      <c r="AB57">
        <f t="shared" si="10"/>
        <v>6.1017800000000002E-3</v>
      </c>
      <c r="AC57">
        <f t="shared" si="11"/>
        <v>8.7528799999999993E-3</v>
      </c>
      <c r="AD57">
        <f t="shared" si="12"/>
        <v>2.9717699999999996E-2</v>
      </c>
      <c r="AE57" s="2" t="str">
        <f t="shared" si="13"/>
        <v>NA</v>
      </c>
    </row>
    <row r="58" spans="1:31" x14ac:dyDescent="0.2">
      <c r="A58" s="6">
        <v>1363.32</v>
      </c>
      <c r="B58" s="2" t="s">
        <v>106</v>
      </c>
      <c r="C58" s="2">
        <v>4.4867999999999997</v>
      </c>
      <c r="D58" s="2">
        <v>24.379300000000001</v>
      </c>
      <c r="E58" s="2">
        <v>2E-3</v>
      </c>
      <c r="F58" s="2">
        <v>0.56220000000000003</v>
      </c>
      <c r="G58" s="2">
        <v>7.3596000000000004</v>
      </c>
      <c r="H58" s="2">
        <v>1.3589</v>
      </c>
      <c r="I58" s="2">
        <v>5.7775999999999996</v>
      </c>
      <c r="J58" s="2">
        <v>0.48230000000000001</v>
      </c>
      <c r="K58" s="2">
        <v>2.7300000000000001E-2</v>
      </c>
      <c r="L58" s="2">
        <v>0.01</v>
      </c>
      <c r="M58" s="2">
        <v>5.7000000000000002E-3</v>
      </c>
      <c r="N58" s="2">
        <v>9.1999999999999998E-3</v>
      </c>
      <c r="O58" s="2">
        <v>3.2199999999999999E-2</v>
      </c>
      <c r="P58" s="2" t="s">
        <v>30</v>
      </c>
      <c r="R58">
        <f t="shared" si="0"/>
        <v>4.4919819199999997</v>
      </c>
      <c r="S58">
        <f t="shared" si="1"/>
        <v>28.778315760000002</v>
      </c>
      <c r="T58">
        <f t="shared" si="2"/>
        <v>1.9462000000000001E-3</v>
      </c>
      <c r="U58">
        <f t="shared" si="3"/>
        <v>0.62595462000000002</v>
      </c>
      <c r="V58">
        <f t="shared" si="4"/>
        <v>9.6090679200000011</v>
      </c>
      <c r="W58">
        <f t="shared" si="5"/>
        <v>1.59036975</v>
      </c>
      <c r="X58">
        <f t="shared" si="6"/>
        <v>7.0949876799999991</v>
      </c>
      <c r="Y58">
        <f t="shared" si="7"/>
        <v>0.51065084999999999</v>
      </c>
      <c r="Z58">
        <f t="shared" si="8"/>
        <v>3.9723440000000006E-2</v>
      </c>
      <c r="AA58">
        <f t="shared" si="9"/>
        <v>1.4038000000000002E-2</v>
      </c>
      <c r="AB58">
        <f t="shared" si="10"/>
        <v>6.1017800000000002E-3</v>
      </c>
      <c r="AC58">
        <f t="shared" si="11"/>
        <v>9.56744E-3</v>
      </c>
      <c r="AD58">
        <f t="shared" si="12"/>
        <v>3.0462099999999999E-2</v>
      </c>
      <c r="AE58" s="2" t="str">
        <f t="shared" si="13"/>
        <v>NA</v>
      </c>
    </row>
    <row r="59" spans="1:31" x14ac:dyDescent="0.2">
      <c r="A59" s="6">
        <v>1363.52</v>
      </c>
      <c r="B59" s="2" t="s">
        <v>16</v>
      </c>
      <c r="C59" s="2">
        <v>4.5720000000000001</v>
      </c>
      <c r="D59" s="2">
        <v>24.259699999999999</v>
      </c>
      <c r="E59" s="2">
        <v>2.0999999999999999E-3</v>
      </c>
      <c r="F59" s="2">
        <v>0.2636</v>
      </c>
      <c r="G59" s="2">
        <v>7.8509000000000002</v>
      </c>
      <c r="H59" s="2">
        <v>1.5523</v>
      </c>
      <c r="I59" s="2">
        <v>5.3246000000000002</v>
      </c>
      <c r="J59" s="2">
        <v>0.49569999999999997</v>
      </c>
      <c r="K59" s="2">
        <v>2.7699999999999999E-2</v>
      </c>
      <c r="L59" s="2">
        <v>1.0800000000000001E-2</v>
      </c>
      <c r="M59" s="2">
        <v>6.0000000000000001E-3</v>
      </c>
      <c r="N59" s="2">
        <v>9.7999999999999997E-3</v>
      </c>
      <c r="O59" s="2">
        <v>2.7400000000000001E-2</v>
      </c>
      <c r="P59" s="2" t="s">
        <v>30</v>
      </c>
      <c r="R59">
        <f t="shared" si="0"/>
        <v>4.5605168000000003</v>
      </c>
      <c r="S59">
        <f t="shared" si="1"/>
        <v>28.641589039999999</v>
      </c>
      <c r="T59">
        <f t="shared" si="2"/>
        <v>2.0410100000000002E-3</v>
      </c>
      <c r="U59">
        <f t="shared" si="3"/>
        <v>0.42526555999999999</v>
      </c>
      <c r="V59">
        <f t="shared" si="4"/>
        <v>10.228204180000001</v>
      </c>
      <c r="W59">
        <f t="shared" si="5"/>
        <v>1.78908825</v>
      </c>
      <c r="X59">
        <f t="shared" si="6"/>
        <v>6.5539697800000001</v>
      </c>
      <c r="Y59">
        <f t="shared" si="7"/>
        <v>0.52458015000000002</v>
      </c>
      <c r="Z59">
        <f t="shared" si="8"/>
        <v>4.028056E-2</v>
      </c>
      <c r="AA59">
        <f t="shared" si="9"/>
        <v>1.5097040000000003E-2</v>
      </c>
      <c r="AB59">
        <f t="shared" si="10"/>
        <v>6.4124000000000004E-3</v>
      </c>
      <c r="AC59">
        <f t="shared" si="11"/>
        <v>1.0178360000000001E-2</v>
      </c>
      <c r="AD59">
        <f t="shared" si="12"/>
        <v>2.59957E-2</v>
      </c>
      <c r="AE59" s="2" t="str">
        <f t="shared" si="13"/>
        <v>NA</v>
      </c>
    </row>
    <row r="60" spans="1:31" x14ac:dyDescent="0.2">
      <c r="A60" s="6">
        <v>1363.8</v>
      </c>
      <c r="B60" s="2" t="s">
        <v>107</v>
      </c>
      <c r="C60" s="2">
        <v>4.5979000000000001</v>
      </c>
      <c r="D60" s="2">
        <v>23.852499999999999</v>
      </c>
      <c r="E60" s="2">
        <v>1.9E-3</v>
      </c>
      <c r="F60" s="2">
        <v>0.2462</v>
      </c>
      <c r="G60" s="2">
        <v>8.1038999999999994</v>
      </c>
      <c r="H60" s="2">
        <v>1.5717000000000001</v>
      </c>
      <c r="I60" s="2">
        <v>5.8284000000000002</v>
      </c>
      <c r="J60" s="2">
        <v>0.48680000000000001</v>
      </c>
      <c r="K60" s="2">
        <v>2.75E-2</v>
      </c>
      <c r="L60" s="2">
        <v>9.4999999999999998E-3</v>
      </c>
      <c r="M60" s="2">
        <v>6.4999999999999997E-3</v>
      </c>
      <c r="N60" s="2">
        <v>9.9000000000000008E-3</v>
      </c>
      <c r="O60" s="2">
        <v>2.53E-2</v>
      </c>
      <c r="P60" s="2" t="s">
        <v>30</v>
      </c>
      <c r="R60">
        <f t="shared" si="0"/>
        <v>4.5813507600000003</v>
      </c>
      <c r="S60">
        <f t="shared" si="1"/>
        <v>28.176078</v>
      </c>
      <c r="T60">
        <f t="shared" si="2"/>
        <v>1.8513900000000001E-3</v>
      </c>
      <c r="U60">
        <f t="shared" si="3"/>
        <v>0.41357102000000001</v>
      </c>
      <c r="V60">
        <f t="shared" si="4"/>
        <v>10.547034779999999</v>
      </c>
      <c r="W60">
        <f t="shared" si="5"/>
        <v>1.8090217500000001</v>
      </c>
      <c r="X60">
        <f t="shared" si="6"/>
        <v>7.15565812</v>
      </c>
      <c r="Y60">
        <f t="shared" si="7"/>
        <v>0.51532860000000003</v>
      </c>
      <c r="Z60">
        <f t="shared" si="8"/>
        <v>4.0002000000000003E-2</v>
      </c>
      <c r="AA60">
        <f t="shared" si="9"/>
        <v>1.33761E-2</v>
      </c>
      <c r="AB60">
        <f t="shared" si="10"/>
        <v>6.9300999999999998E-3</v>
      </c>
      <c r="AC60">
        <f t="shared" si="11"/>
        <v>1.0280180000000002E-2</v>
      </c>
      <c r="AD60">
        <f t="shared" si="12"/>
        <v>2.4041650000000001E-2</v>
      </c>
      <c r="AE60" s="2" t="str">
        <f t="shared" si="13"/>
        <v>NA</v>
      </c>
    </row>
    <row r="61" spans="1:31" x14ac:dyDescent="0.2">
      <c r="A61" s="6">
        <v>1364.69</v>
      </c>
      <c r="B61" s="2" t="s">
        <v>108</v>
      </c>
      <c r="C61" s="2">
        <v>4.3521000000000001</v>
      </c>
      <c r="D61" s="2">
        <v>22.170999999999999</v>
      </c>
      <c r="E61" s="2">
        <v>1.6999999999999999E-3</v>
      </c>
      <c r="F61" s="2">
        <v>0.4123</v>
      </c>
      <c r="G61" s="2">
        <v>6.6360000000000001</v>
      </c>
      <c r="H61" s="2">
        <v>1.2841</v>
      </c>
      <c r="I61" s="2">
        <v>9.0418000000000003</v>
      </c>
      <c r="J61" s="2">
        <v>0.46060000000000001</v>
      </c>
      <c r="K61" s="2">
        <v>2.69E-2</v>
      </c>
      <c r="L61" s="2">
        <v>1.0500000000000001E-2</v>
      </c>
      <c r="M61" s="2">
        <v>5.4000000000000003E-3</v>
      </c>
      <c r="N61" s="2">
        <v>8.3999999999999995E-3</v>
      </c>
      <c r="O61" s="2">
        <v>2.58E-2</v>
      </c>
      <c r="P61" s="2" t="s">
        <v>30</v>
      </c>
      <c r="R61">
        <f t="shared" si="0"/>
        <v>4.3836292400000003</v>
      </c>
      <c r="S61">
        <f t="shared" si="1"/>
        <v>26.253787200000001</v>
      </c>
      <c r="T61">
        <f t="shared" si="2"/>
        <v>1.6617699999999999E-3</v>
      </c>
      <c r="U61">
        <f t="shared" si="3"/>
        <v>0.52520683000000001</v>
      </c>
      <c r="V61">
        <f t="shared" si="4"/>
        <v>8.6971872000000001</v>
      </c>
      <c r="W61">
        <f t="shared" si="5"/>
        <v>1.5135127500000001</v>
      </c>
      <c r="X61">
        <f t="shared" si="6"/>
        <v>10.99342174</v>
      </c>
      <c r="Y61">
        <f t="shared" si="7"/>
        <v>0.48809370000000002</v>
      </c>
      <c r="Z61">
        <f t="shared" si="8"/>
        <v>3.9166320000000004E-2</v>
      </c>
      <c r="AA61">
        <f t="shared" si="9"/>
        <v>1.4699900000000002E-2</v>
      </c>
      <c r="AB61">
        <f t="shared" si="10"/>
        <v>5.7911600000000001E-3</v>
      </c>
      <c r="AC61">
        <f t="shared" si="11"/>
        <v>8.7528799999999993E-3</v>
      </c>
      <c r="AD61">
        <f t="shared" si="12"/>
        <v>2.4506900000000002E-2</v>
      </c>
      <c r="AE61" s="2" t="str">
        <f t="shared" si="13"/>
        <v>NA</v>
      </c>
    </row>
    <row r="62" spans="1:31" x14ac:dyDescent="0.2">
      <c r="A62" s="6">
        <v>1364.89</v>
      </c>
      <c r="B62" s="2" t="s">
        <v>109</v>
      </c>
      <c r="C62" s="2">
        <v>4.2996999999999996</v>
      </c>
      <c r="D62" s="2">
        <v>22.749700000000001</v>
      </c>
      <c r="E62" s="2">
        <v>1.6999999999999999E-3</v>
      </c>
      <c r="F62" s="2">
        <v>0.2994</v>
      </c>
      <c r="G62" s="2">
        <v>6.5850999999999997</v>
      </c>
      <c r="H62" s="2">
        <v>1.3130999999999999</v>
      </c>
      <c r="I62" s="2">
        <v>9.6394000000000002</v>
      </c>
      <c r="J62" s="2">
        <v>0.45979999999999999</v>
      </c>
      <c r="K62" s="2">
        <v>2.4500000000000001E-2</v>
      </c>
      <c r="L62" s="2">
        <v>8.6999999999999994E-3</v>
      </c>
      <c r="M62" s="2">
        <v>5.3E-3</v>
      </c>
      <c r="N62" s="2">
        <v>8.2000000000000007E-3</v>
      </c>
      <c r="O62" s="2">
        <v>2.7199999999999998E-2</v>
      </c>
      <c r="P62" s="2" t="s">
        <v>30</v>
      </c>
      <c r="R62">
        <f t="shared" si="0"/>
        <v>4.3414786799999998</v>
      </c>
      <c r="S62">
        <f t="shared" si="1"/>
        <v>26.915357040000004</v>
      </c>
      <c r="T62">
        <f t="shared" si="2"/>
        <v>1.6617699999999999E-3</v>
      </c>
      <c r="U62">
        <f t="shared" si="3"/>
        <v>0.44932674</v>
      </c>
      <c r="V62">
        <f t="shared" si="4"/>
        <v>8.6330430200000006</v>
      </c>
      <c r="W62">
        <f t="shared" si="5"/>
        <v>1.54331025</v>
      </c>
      <c r="X62">
        <f t="shared" si="6"/>
        <v>11.70713542</v>
      </c>
      <c r="Y62">
        <f t="shared" si="7"/>
        <v>0.48726209999999998</v>
      </c>
      <c r="Z62">
        <f t="shared" si="8"/>
        <v>3.5823600000000004E-2</v>
      </c>
      <c r="AA62">
        <f t="shared" si="9"/>
        <v>1.2317059999999999E-2</v>
      </c>
      <c r="AB62">
        <f t="shared" si="10"/>
        <v>5.68762E-3</v>
      </c>
      <c r="AC62">
        <f t="shared" si="11"/>
        <v>8.5492400000000014E-3</v>
      </c>
      <c r="AD62">
        <f t="shared" si="12"/>
        <v>2.5809599999999999E-2</v>
      </c>
      <c r="AE62" s="2" t="str">
        <f t="shared" si="13"/>
        <v>NA</v>
      </c>
    </row>
    <row r="63" spans="1:31" x14ac:dyDescent="0.2">
      <c r="A63" s="6">
        <v>1365.35</v>
      </c>
      <c r="B63" s="2" t="s">
        <v>110</v>
      </c>
      <c r="C63" s="2">
        <v>5.1146000000000003</v>
      </c>
      <c r="D63" s="2">
        <v>22.355899999999998</v>
      </c>
      <c r="E63" s="2">
        <v>2.3E-3</v>
      </c>
      <c r="F63" s="2">
        <v>0.1547</v>
      </c>
      <c r="G63" s="2">
        <v>8.3557000000000006</v>
      </c>
      <c r="H63" s="2">
        <v>1.7531000000000001</v>
      </c>
      <c r="I63" s="2">
        <v>3.8102</v>
      </c>
      <c r="J63" s="2">
        <v>0.54690000000000005</v>
      </c>
      <c r="K63" s="2">
        <v>2.9100000000000001E-2</v>
      </c>
      <c r="L63" s="2">
        <v>1.01E-2</v>
      </c>
      <c r="M63" s="2">
        <v>6.4000000000000003E-3</v>
      </c>
      <c r="N63" s="2">
        <v>1.1900000000000001E-2</v>
      </c>
      <c r="O63" s="2">
        <v>2.4899999999999999E-2</v>
      </c>
      <c r="P63" s="2">
        <v>2.0000000000000001E-4</v>
      </c>
      <c r="R63">
        <f t="shared" si="0"/>
        <v>4.9969842399999997</v>
      </c>
      <c r="S63">
        <f t="shared" si="1"/>
        <v>26.46516488</v>
      </c>
      <c r="T63">
        <f t="shared" si="2"/>
        <v>2.2306300000000004E-3</v>
      </c>
      <c r="U63">
        <f t="shared" si="3"/>
        <v>0.35207387000000001</v>
      </c>
      <c r="V63">
        <f t="shared" si="4"/>
        <v>10.86435314</v>
      </c>
      <c r="W63">
        <f t="shared" si="5"/>
        <v>1.9954102500000002</v>
      </c>
      <c r="X63">
        <f t="shared" si="6"/>
        <v>4.7453218599999998</v>
      </c>
      <c r="Y63">
        <f t="shared" si="7"/>
        <v>0.57780255000000003</v>
      </c>
      <c r="Z63">
        <f t="shared" si="8"/>
        <v>4.2230480000000001E-2</v>
      </c>
      <c r="AA63">
        <f t="shared" si="9"/>
        <v>1.4170380000000002E-2</v>
      </c>
      <c r="AB63">
        <f t="shared" si="10"/>
        <v>6.8265600000000006E-3</v>
      </c>
      <c r="AC63">
        <f t="shared" si="11"/>
        <v>1.2316580000000001E-2</v>
      </c>
      <c r="AD63">
        <f t="shared" si="12"/>
        <v>2.3669449999999998E-2</v>
      </c>
      <c r="AE63" s="2">
        <f t="shared" si="13"/>
        <v>2.0000000000000001E-4</v>
      </c>
    </row>
    <row r="64" spans="1:31" x14ac:dyDescent="0.2">
      <c r="A64" s="6">
        <v>1365.83</v>
      </c>
      <c r="B64" s="2" t="s">
        <v>111</v>
      </c>
      <c r="C64" s="2">
        <v>5.4111000000000002</v>
      </c>
      <c r="D64" s="2">
        <v>22.116</v>
      </c>
      <c r="E64" s="2">
        <v>2E-3</v>
      </c>
      <c r="F64" s="2">
        <v>0.10539999999999999</v>
      </c>
      <c r="G64" s="2">
        <v>8.7434999999999992</v>
      </c>
      <c r="H64" s="2">
        <v>1.7662</v>
      </c>
      <c r="I64" s="2">
        <v>4.9273999999999996</v>
      </c>
      <c r="J64" s="2">
        <v>0.48039999999999999</v>
      </c>
      <c r="K64" s="2">
        <v>2.8299999999999999E-2</v>
      </c>
      <c r="L64" s="2">
        <v>1.04E-2</v>
      </c>
      <c r="M64" s="2">
        <v>6.3E-3</v>
      </c>
      <c r="N64" s="2">
        <v>1.0999999999999999E-2</v>
      </c>
      <c r="O64" s="2">
        <v>2.0299999999999999E-2</v>
      </c>
      <c r="P64" s="2" t="s">
        <v>30</v>
      </c>
      <c r="R64">
        <f t="shared" si="0"/>
        <v>5.2354888400000004</v>
      </c>
      <c r="S64">
        <f t="shared" si="1"/>
        <v>26.190911200000002</v>
      </c>
      <c r="T64">
        <f t="shared" si="2"/>
        <v>1.9462000000000001E-3</v>
      </c>
      <c r="U64">
        <f t="shared" si="3"/>
        <v>0.31893934000000002</v>
      </c>
      <c r="V64">
        <f t="shared" si="4"/>
        <v>11.353058699999998</v>
      </c>
      <c r="W64">
        <f t="shared" si="5"/>
        <v>2.0088705</v>
      </c>
      <c r="X64">
        <f t="shared" si="6"/>
        <v>6.0795938199999986</v>
      </c>
      <c r="Y64">
        <f t="shared" si="7"/>
        <v>0.50867580000000001</v>
      </c>
      <c r="Z64">
        <f t="shared" si="8"/>
        <v>4.1116239999999998E-2</v>
      </c>
      <c r="AA64">
        <f t="shared" si="9"/>
        <v>1.456752E-2</v>
      </c>
      <c r="AB64">
        <f t="shared" si="10"/>
        <v>6.7230200000000006E-3</v>
      </c>
      <c r="AC64">
        <f t="shared" si="11"/>
        <v>1.1400199999999999E-2</v>
      </c>
      <c r="AD64">
        <f t="shared" si="12"/>
        <v>1.9389149999999997E-2</v>
      </c>
      <c r="AE64" s="2" t="str">
        <f t="shared" si="13"/>
        <v>NA</v>
      </c>
    </row>
    <row r="65" spans="1:31" x14ac:dyDescent="0.2">
      <c r="A65" s="6">
        <v>1366.14</v>
      </c>
      <c r="B65" s="2" t="s">
        <v>112</v>
      </c>
      <c r="C65" s="2">
        <v>5.0846999999999998</v>
      </c>
      <c r="D65" s="2">
        <v>23.263400000000001</v>
      </c>
      <c r="E65" s="2">
        <v>2.3999999999999998E-3</v>
      </c>
      <c r="F65" s="2">
        <v>0.61629999999999996</v>
      </c>
      <c r="G65" s="2">
        <v>8.2040000000000006</v>
      </c>
      <c r="H65" s="2">
        <v>1.5053000000000001</v>
      </c>
      <c r="I65" s="2">
        <v>6.9527000000000001</v>
      </c>
      <c r="J65" s="2">
        <v>0.45850000000000002</v>
      </c>
      <c r="K65" s="2">
        <v>2.3300000000000001E-2</v>
      </c>
      <c r="L65" s="2">
        <v>9.1999999999999998E-3</v>
      </c>
      <c r="M65" s="2">
        <v>6.4000000000000003E-3</v>
      </c>
      <c r="N65" s="2">
        <v>9.4999999999999998E-3</v>
      </c>
      <c r="O65" s="2">
        <v>2.0799999999999999E-2</v>
      </c>
      <c r="P65" s="2" t="s">
        <v>30</v>
      </c>
      <c r="R65">
        <f t="shared" si="0"/>
        <v>4.9729326799999996</v>
      </c>
      <c r="S65">
        <f t="shared" si="1"/>
        <v>27.502618880000004</v>
      </c>
      <c r="T65">
        <f t="shared" si="2"/>
        <v>2.3254400000000002E-3</v>
      </c>
      <c r="U65">
        <f t="shared" si="3"/>
        <v>0.66231522999999992</v>
      </c>
      <c r="V65">
        <f t="shared" si="4"/>
        <v>10.673180800000001</v>
      </c>
      <c r="W65">
        <f t="shared" si="5"/>
        <v>1.7407957500000002</v>
      </c>
      <c r="X65">
        <f t="shared" si="6"/>
        <v>8.4984096099999995</v>
      </c>
      <c r="Y65">
        <f t="shared" si="7"/>
        <v>0.48591075000000006</v>
      </c>
      <c r="Z65">
        <f t="shared" si="8"/>
        <v>3.415224E-2</v>
      </c>
      <c r="AA65">
        <f t="shared" si="9"/>
        <v>1.2978960000000001E-2</v>
      </c>
      <c r="AB65">
        <f t="shared" si="10"/>
        <v>6.8265600000000006E-3</v>
      </c>
      <c r="AC65">
        <f t="shared" si="11"/>
        <v>9.8729000000000004E-3</v>
      </c>
      <c r="AD65">
        <f t="shared" si="12"/>
        <v>1.9854399999999998E-2</v>
      </c>
      <c r="AE65" s="2" t="str">
        <f t="shared" si="13"/>
        <v>NA</v>
      </c>
    </row>
    <row r="66" spans="1:31" x14ac:dyDescent="0.2">
      <c r="A66" s="6">
        <v>1367.21</v>
      </c>
      <c r="B66" s="2" t="s">
        <v>18</v>
      </c>
      <c r="C66" s="2">
        <v>5.0381999999999998</v>
      </c>
      <c r="D66" s="2">
        <v>23.082599999999999</v>
      </c>
      <c r="E66" s="2">
        <v>1.9E-3</v>
      </c>
      <c r="F66" s="2">
        <v>0.55600000000000005</v>
      </c>
      <c r="G66" s="2">
        <v>9.0452999999999992</v>
      </c>
      <c r="H66" s="2">
        <v>1.6480999999999999</v>
      </c>
      <c r="I66" s="2">
        <v>5.5298999999999996</v>
      </c>
      <c r="J66" s="2">
        <v>0.51480000000000004</v>
      </c>
      <c r="K66" s="2">
        <v>2.5399999999999999E-2</v>
      </c>
      <c r="L66" s="2">
        <v>1.0500000000000001E-2</v>
      </c>
      <c r="M66" s="2">
        <v>6.6E-3</v>
      </c>
      <c r="N66" s="2">
        <v>1.11E-2</v>
      </c>
      <c r="O66" s="2">
        <v>2.0899999999999998E-2</v>
      </c>
      <c r="P66" s="2" t="s">
        <v>30</v>
      </c>
      <c r="R66">
        <f t="shared" si="0"/>
        <v>4.9355280799999992</v>
      </c>
      <c r="S66">
        <f t="shared" si="1"/>
        <v>27.295928320000002</v>
      </c>
      <c r="T66">
        <f t="shared" si="2"/>
        <v>1.8513900000000001E-3</v>
      </c>
      <c r="U66">
        <f t="shared" si="3"/>
        <v>0.6217876</v>
      </c>
      <c r="V66">
        <f t="shared" si="4"/>
        <v>11.733387059999998</v>
      </c>
      <c r="W66">
        <f t="shared" si="5"/>
        <v>1.88752275</v>
      </c>
      <c r="X66">
        <f t="shared" si="6"/>
        <v>6.7991595699999987</v>
      </c>
      <c r="Y66">
        <f t="shared" si="7"/>
        <v>0.5444346000000001</v>
      </c>
      <c r="Z66">
        <f t="shared" si="8"/>
        <v>3.7077119999999998E-2</v>
      </c>
      <c r="AA66">
        <f t="shared" si="9"/>
        <v>1.4699900000000002E-2</v>
      </c>
      <c r="AB66">
        <f t="shared" si="10"/>
        <v>7.0336399999999999E-3</v>
      </c>
      <c r="AC66">
        <f t="shared" si="11"/>
        <v>1.1502020000000002E-2</v>
      </c>
      <c r="AD66">
        <f t="shared" si="12"/>
        <v>1.9947449999999999E-2</v>
      </c>
      <c r="AE66" s="2" t="str">
        <f t="shared" si="13"/>
        <v>NA</v>
      </c>
    </row>
    <row r="67" spans="1:31" x14ac:dyDescent="0.2">
      <c r="A67" s="6">
        <v>1367.87</v>
      </c>
      <c r="B67" s="2" t="s">
        <v>113</v>
      </c>
      <c r="C67" s="2">
        <v>5.5370999999999997</v>
      </c>
      <c r="D67" s="2">
        <v>20.843599999999999</v>
      </c>
      <c r="E67" s="2">
        <v>2.3E-3</v>
      </c>
      <c r="F67" s="2">
        <v>0.50919999999999999</v>
      </c>
      <c r="G67" s="2">
        <v>8.4379000000000008</v>
      </c>
      <c r="H67" s="2">
        <v>1.4972000000000001</v>
      </c>
      <c r="I67" s="2">
        <v>5.1359000000000004</v>
      </c>
      <c r="J67" s="2">
        <v>0.47210000000000002</v>
      </c>
      <c r="K67" s="2">
        <v>2.64E-2</v>
      </c>
      <c r="L67" s="2">
        <v>8.6999999999999994E-3</v>
      </c>
      <c r="M67" s="2">
        <v>6.6E-3</v>
      </c>
      <c r="N67" s="2">
        <v>1.0800000000000001E-2</v>
      </c>
      <c r="O67" s="2">
        <v>1.9300000000000001E-2</v>
      </c>
      <c r="P67" s="2" t="s">
        <v>30</v>
      </c>
      <c r="R67">
        <f t="shared" si="0"/>
        <v>5.3368432400000003</v>
      </c>
      <c r="S67">
        <f t="shared" si="1"/>
        <v>24.73630352</v>
      </c>
      <c r="T67">
        <f t="shared" si="2"/>
        <v>2.2306300000000004E-3</v>
      </c>
      <c r="U67">
        <f t="shared" si="3"/>
        <v>0.59033332000000005</v>
      </c>
      <c r="V67">
        <f t="shared" si="4"/>
        <v>10.967941580000002</v>
      </c>
      <c r="W67">
        <f t="shared" si="5"/>
        <v>1.7324730000000002</v>
      </c>
      <c r="X67">
        <f t="shared" si="6"/>
        <v>6.32860537</v>
      </c>
      <c r="Y67">
        <f t="shared" si="7"/>
        <v>0.50004795000000002</v>
      </c>
      <c r="Z67">
        <f t="shared" si="8"/>
        <v>3.8469919999999998E-2</v>
      </c>
      <c r="AA67">
        <f t="shared" si="9"/>
        <v>1.2317059999999999E-2</v>
      </c>
      <c r="AB67">
        <f t="shared" si="10"/>
        <v>7.0336399999999999E-3</v>
      </c>
      <c r="AC67">
        <f t="shared" si="11"/>
        <v>1.1196560000000001E-2</v>
      </c>
      <c r="AD67">
        <f t="shared" si="12"/>
        <v>1.845865E-2</v>
      </c>
      <c r="AE67" s="2" t="str">
        <f t="shared" si="13"/>
        <v>NA</v>
      </c>
    </row>
    <row r="68" spans="1:31" x14ac:dyDescent="0.2">
      <c r="A68" s="6">
        <v>1368.02</v>
      </c>
      <c r="B68" s="2" t="s">
        <v>114</v>
      </c>
      <c r="C68" s="2">
        <v>5.2782999999999998</v>
      </c>
      <c r="D68" s="2">
        <v>22.689399999999999</v>
      </c>
      <c r="E68" s="2">
        <v>2.5000000000000001E-3</v>
      </c>
      <c r="F68" s="2">
        <v>0.29859999999999998</v>
      </c>
      <c r="G68" s="2">
        <v>9.1763999999999992</v>
      </c>
      <c r="H68" s="2">
        <v>1.7281</v>
      </c>
      <c r="I68" s="2">
        <v>4.2910000000000004</v>
      </c>
      <c r="J68" s="2">
        <v>0.52</v>
      </c>
      <c r="K68" s="2">
        <v>2.4400000000000002E-2</v>
      </c>
      <c r="L68" s="2">
        <v>1.04E-2</v>
      </c>
      <c r="M68" s="2">
        <v>7.3000000000000001E-3</v>
      </c>
      <c r="N68" s="2">
        <v>1.15E-2</v>
      </c>
      <c r="O68" s="2">
        <v>1.95E-2</v>
      </c>
      <c r="P68" s="2" t="s">
        <v>30</v>
      </c>
      <c r="R68">
        <f t="shared" ref="R68:R131" si="14">0.8044*C68+ 0.8828</f>
        <v>5.1286645199999992</v>
      </c>
      <c r="S68">
        <f t="shared" ref="S68:S131" si="15">1.1432*D68 + 0.9079</f>
        <v>26.84642208</v>
      </c>
      <c r="T68">
        <f t="shared" ref="T68:T131" si="16">0.9481*E68 + 0.00005</f>
        <v>2.4202500000000005E-3</v>
      </c>
      <c r="U68">
        <f t="shared" ref="U68:U131" si="17">0.6721*F68+0.2481</f>
        <v>0.44878905999999996</v>
      </c>
      <c r="V68">
        <f t="shared" ref="V68:V131" si="18">1.2602*G68+ 0.3345</f>
        <v>11.898599279999999</v>
      </c>
      <c r="W68">
        <f t="shared" ref="W68:W131" si="19">1.0275*H68 + 0.1941</f>
        <v>1.9697227500000001</v>
      </c>
      <c r="X68">
        <f t="shared" ref="X68:X131" si="20">1.1943*I68 + 0.1948</f>
        <v>5.3195413</v>
      </c>
      <c r="Y68">
        <f t="shared" ref="Y68:Y131" si="21">1.0395*J68 + 0.0093</f>
        <v>0.54984</v>
      </c>
      <c r="Z68">
        <f t="shared" ref="Z68:Z131" si="22">1.3928*K68 + 0.0017</f>
        <v>3.5684320000000005E-2</v>
      </c>
      <c r="AA68">
        <f t="shared" ref="AA68:AA131" si="23">1.3238*L68 + 0.0008</f>
        <v>1.456752E-2</v>
      </c>
      <c r="AB68">
        <f t="shared" ref="AB68:AB131" si="24">1.0354*M68 + 0.0002</f>
        <v>7.7584200000000002E-3</v>
      </c>
      <c r="AC68">
        <f t="shared" ref="AC68:AC131" si="25">1.0182*N68 + 0.0002</f>
        <v>1.1909299999999999E-2</v>
      </c>
      <c r="AD68">
        <f t="shared" ref="AD68:AD131" si="26">0.9305*O68 + 0.0005</f>
        <v>1.8644750000000002E-2</v>
      </c>
      <c r="AE68" s="2" t="str">
        <f t="shared" ref="AE68:AE131" si="27">P68</f>
        <v>NA</v>
      </c>
    </row>
    <row r="69" spans="1:31" x14ac:dyDescent="0.2">
      <c r="A69" s="6">
        <v>1368.45</v>
      </c>
      <c r="B69" s="2" t="s">
        <v>115</v>
      </c>
      <c r="C69" s="2">
        <v>4.8464999999999998</v>
      </c>
      <c r="D69" s="2">
        <v>18.8674</v>
      </c>
      <c r="E69" s="2">
        <v>1.9E-3</v>
      </c>
      <c r="F69" s="2">
        <v>0.33700000000000002</v>
      </c>
      <c r="G69" s="2">
        <v>7.4527999999999999</v>
      </c>
      <c r="H69" s="2">
        <v>1.6075999999999999</v>
      </c>
      <c r="I69" s="2">
        <v>5.4642999999999997</v>
      </c>
      <c r="J69" s="2">
        <v>0.4587</v>
      </c>
      <c r="K69" s="2">
        <v>2.3400000000000001E-2</v>
      </c>
      <c r="L69" s="2">
        <v>7.9000000000000008E-3</v>
      </c>
      <c r="M69" s="2">
        <v>7.1000000000000004E-3</v>
      </c>
      <c r="N69" s="2">
        <v>1.09E-2</v>
      </c>
      <c r="O69" s="2">
        <v>1.78E-2</v>
      </c>
      <c r="P69" s="2">
        <v>5.9999999999999995E-4</v>
      </c>
      <c r="R69">
        <f t="shared" si="14"/>
        <v>4.7813245999999996</v>
      </c>
      <c r="S69">
        <f t="shared" si="15"/>
        <v>22.47711168</v>
      </c>
      <c r="T69">
        <f t="shared" si="16"/>
        <v>1.8513900000000001E-3</v>
      </c>
      <c r="U69">
        <f t="shared" si="17"/>
        <v>0.47459770000000001</v>
      </c>
      <c r="V69">
        <f t="shared" si="18"/>
        <v>9.7265185600000006</v>
      </c>
      <c r="W69">
        <f t="shared" si="19"/>
        <v>1.845909</v>
      </c>
      <c r="X69">
        <f t="shared" si="20"/>
        <v>6.7208134899999994</v>
      </c>
      <c r="Y69">
        <f t="shared" si="21"/>
        <v>0.48611864999999999</v>
      </c>
      <c r="Z69">
        <f t="shared" si="22"/>
        <v>3.4291519999999999E-2</v>
      </c>
      <c r="AA69">
        <f t="shared" si="23"/>
        <v>1.1258020000000002E-2</v>
      </c>
      <c r="AB69">
        <f t="shared" si="24"/>
        <v>7.551340000000001E-3</v>
      </c>
      <c r="AC69">
        <f t="shared" si="25"/>
        <v>1.129838E-2</v>
      </c>
      <c r="AD69">
        <f t="shared" si="26"/>
        <v>1.7062899999999999E-2</v>
      </c>
      <c r="AE69" s="2">
        <f t="shared" si="27"/>
        <v>5.9999999999999995E-4</v>
      </c>
    </row>
    <row r="70" spans="1:31" x14ac:dyDescent="0.2">
      <c r="A70" s="6">
        <v>1368.65</v>
      </c>
      <c r="B70" s="2" t="s">
        <v>116</v>
      </c>
      <c r="C70" s="2">
        <v>5.5681000000000003</v>
      </c>
      <c r="D70" s="2">
        <v>20.886700000000001</v>
      </c>
      <c r="E70" s="2">
        <v>2.3E-3</v>
      </c>
      <c r="F70" s="2">
        <v>0.6613</v>
      </c>
      <c r="G70" s="2">
        <v>8.2175999999999991</v>
      </c>
      <c r="H70" s="2">
        <v>1.4973000000000001</v>
      </c>
      <c r="I70" s="2">
        <v>6.1367000000000003</v>
      </c>
      <c r="J70" s="2">
        <v>0.48559999999999998</v>
      </c>
      <c r="K70" s="2">
        <v>2.5899999999999999E-2</v>
      </c>
      <c r="L70" s="2">
        <v>8.8000000000000005E-3</v>
      </c>
      <c r="M70" s="2">
        <v>6.4999999999999997E-3</v>
      </c>
      <c r="N70" s="2">
        <v>1.06E-2</v>
      </c>
      <c r="O70" s="2">
        <v>1.84E-2</v>
      </c>
      <c r="P70" s="2" t="s">
        <v>30</v>
      </c>
      <c r="R70">
        <f t="shared" si="14"/>
        <v>5.36177964</v>
      </c>
      <c r="S70">
        <f t="shared" si="15"/>
        <v>24.785575440000002</v>
      </c>
      <c r="T70">
        <f t="shared" si="16"/>
        <v>2.2306300000000004E-3</v>
      </c>
      <c r="U70">
        <f t="shared" si="17"/>
        <v>0.69255972999999993</v>
      </c>
      <c r="V70">
        <f t="shared" si="18"/>
        <v>10.690319519999999</v>
      </c>
      <c r="W70">
        <f t="shared" si="19"/>
        <v>1.7325757500000001</v>
      </c>
      <c r="X70">
        <f t="shared" si="20"/>
        <v>7.5238608099999995</v>
      </c>
      <c r="Y70">
        <f t="shared" si="21"/>
        <v>0.51408120000000002</v>
      </c>
      <c r="Z70">
        <f t="shared" si="22"/>
        <v>3.7773519999999998E-2</v>
      </c>
      <c r="AA70">
        <f t="shared" si="23"/>
        <v>1.2449440000000003E-2</v>
      </c>
      <c r="AB70">
        <f t="shared" si="24"/>
        <v>6.9300999999999998E-3</v>
      </c>
      <c r="AC70">
        <f t="shared" si="25"/>
        <v>1.099292E-2</v>
      </c>
      <c r="AD70">
        <f t="shared" si="26"/>
        <v>1.76212E-2</v>
      </c>
      <c r="AE70" s="2" t="str">
        <f t="shared" si="27"/>
        <v>NA</v>
      </c>
    </row>
    <row r="71" spans="1:31" x14ac:dyDescent="0.2">
      <c r="A71" s="6">
        <v>1368.83</v>
      </c>
      <c r="B71" s="2" t="s">
        <v>117</v>
      </c>
      <c r="C71" s="2">
        <v>4.6416000000000004</v>
      </c>
      <c r="D71" s="2">
        <v>16.526700000000002</v>
      </c>
      <c r="E71" s="2">
        <v>2.0999999999999999E-3</v>
      </c>
      <c r="F71" s="2">
        <v>3.2359</v>
      </c>
      <c r="G71" s="2">
        <v>7.5350000000000001</v>
      </c>
      <c r="H71" s="2">
        <v>1.5321</v>
      </c>
      <c r="I71" s="2">
        <v>5.6718999999999999</v>
      </c>
      <c r="J71" s="2">
        <v>0.46260000000000001</v>
      </c>
      <c r="K71" s="2">
        <v>2.3199999999999998E-2</v>
      </c>
      <c r="L71" s="2">
        <v>1.0800000000000001E-2</v>
      </c>
      <c r="M71" s="2">
        <v>6.0000000000000001E-3</v>
      </c>
      <c r="N71" s="2">
        <v>1.06E-2</v>
      </c>
      <c r="O71" s="2">
        <v>1.77E-2</v>
      </c>
      <c r="P71" s="2" t="s">
        <v>30</v>
      </c>
      <c r="R71">
        <f t="shared" si="14"/>
        <v>4.6165030400000004</v>
      </c>
      <c r="S71">
        <f t="shared" si="15"/>
        <v>19.801223440000005</v>
      </c>
      <c r="T71">
        <f t="shared" si="16"/>
        <v>2.0410100000000002E-3</v>
      </c>
      <c r="U71">
        <f t="shared" si="17"/>
        <v>2.4229483900000002</v>
      </c>
      <c r="V71">
        <f t="shared" si="18"/>
        <v>9.8301069999999999</v>
      </c>
      <c r="W71">
        <f t="shared" si="19"/>
        <v>1.7683327500000001</v>
      </c>
      <c r="X71">
        <f t="shared" si="20"/>
        <v>6.968750169999999</v>
      </c>
      <c r="Y71">
        <f t="shared" si="21"/>
        <v>0.49017270000000002</v>
      </c>
      <c r="Z71">
        <f t="shared" si="22"/>
        <v>3.4012960000000002E-2</v>
      </c>
      <c r="AA71">
        <f t="shared" si="23"/>
        <v>1.5097040000000003E-2</v>
      </c>
      <c r="AB71">
        <f t="shared" si="24"/>
        <v>6.4124000000000004E-3</v>
      </c>
      <c r="AC71">
        <f t="shared" si="25"/>
        <v>1.099292E-2</v>
      </c>
      <c r="AD71">
        <f t="shared" si="26"/>
        <v>1.6969850000000002E-2</v>
      </c>
      <c r="AE71" s="2" t="str">
        <f t="shared" si="27"/>
        <v>NA</v>
      </c>
    </row>
    <row r="72" spans="1:31" x14ac:dyDescent="0.2">
      <c r="A72" s="6">
        <v>1369.09</v>
      </c>
      <c r="B72" s="2" t="s">
        <v>118</v>
      </c>
      <c r="C72" s="2">
        <v>4.9153000000000002</v>
      </c>
      <c r="D72" s="2">
        <v>22.770700000000001</v>
      </c>
      <c r="E72" s="2">
        <v>2.2000000000000001E-3</v>
      </c>
      <c r="F72" s="2">
        <v>0.39369999999999999</v>
      </c>
      <c r="G72" s="2">
        <v>10.2934</v>
      </c>
      <c r="H72" s="2">
        <v>2.0171000000000001</v>
      </c>
      <c r="I72" s="2">
        <v>3.0775000000000001</v>
      </c>
      <c r="J72" s="2">
        <v>0.54610000000000003</v>
      </c>
      <c r="K72" s="2">
        <v>3.2300000000000002E-2</v>
      </c>
      <c r="L72" s="2">
        <v>1.0800000000000001E-2</v>
      </c>
      <c r="M72" s="2">
        <v>7.3000000000000001E-3</v>
      </c>
      <c r="N72" s="2">
        <v>1.26E-2</v>
      </c>
      <c r="O72" s="2">
        <v>1.9699999999999999E-2</v>
      </c>
      <c r="P72" s="2" t="s">
        <v>30</v>
      </c>
      <c r="R72">
        <f t="shared" si="14"/>
        <v>4.8366673200000001</v>
      </c>
      <c r="S72">
        <f t="shared" si="15"/>
        <v>26.939364240000003</v>
      </c>
      <c r="T72">
        <f t="shared" si="16"/>
        <v>2.1358200000000005E-3</v>
      </c>
      <c r="U72">
        <f t="shared" si="17"/>
        <v>0.51270576999999995</v>
      </c>
      <c r="V72">
        <f t="shared" si="18"/>
        <v>13.30624268</v>
      </c>
      <c r="W72">
        <f t="shared" si="19"/>
        <v>2.2666702500000002</v>
      </c>
      <c r="X72">
        <f t="shared" si="20"/>
        <v>3.8702582499999996</v>
      </c>
      <c r="Y72">
        <f t="shared" si="21"/>
        <v>0.57697095000000009</v>
      </c>
      <c r="Z72">
        <f t="shared" si="22"/>
        <v>4.6687440000000004E-2</v>
      </c>
      <c r="AA72">
        <f t="shared" si="23"/>
        <v>1.5097040000000003E-2</v>
      </c>
      <c r="AB72">
        <f t="shared" si="24"/>
        <v>7.7584200000000002E-3</v>
      </c>
      <c r="AC72">
        <f t="shared" si="25"/>
        <v>1.302932E-2</v>
      </c>
      <c r="AD72">
        <f t="shared" si="26"/>
        <v>1.883085E-2</v>
      </c>
      <c r="AE72" s="2" t="str">
        <f t="shared" si="27"/>
        <v>NA</v>
      </c>
    </row>
    <row r="73" spans="1:31" x14ac:dyDescent="0.2">
      <c r="A73" s="6">
        <v>1369.67</v>
      </c>
      <c r="B73" s="2" t="s">
        <v>119</v>
      </c>
      <c r="C73" s="2">
        <v>4.6548999999999996</v>
      </c>
      <c r="D73" s="2">
        <v>25.748899999999999</v>
      </c>
      <c r="E73" s="2">
        <v>1.9E-3</v>
      </c>
      <c r="F73" s="2">
        <v>0.13780000000000001</v>
      </c>
      <c r="G73" s="2">
        <v>8.5010999999999992</v>
      </c>
      <c r="H73" s="2">
        <v>1.5992999999999999</v>
      </c>
      <c r="I73" s="2">
        <v>4.0362</v>
      </c>
      <c r="J73" s="2">
        <v>0.52800000000000002</v>
      </c>
      <c r="K73" s="2">
        <v>2.5899999999999999E-2</v>
      </c>
      <c r="L73" s="2">
        <v>0.01</v>
      </c>
      <c r="M73" s="2">
        <v>6.0000000000000001E-3</v>
      </c>
      <c r="N73" s="2">
        <v>0.01</v>
      </c>
      <c r="O73" s="2">
        <v>3.09E-2</v>
      </c>
      <c r="P73" s="2" t="s">
        <v>30</v>
      </c>
      <c r="R73">
        <f t="shared" si="14"/>
        <v>4.6272015599999996</v>
      </c>
      <c r="S73">
        <f t="shared" si="15"/>
        <v>30.344042479999999</v>
      </c>
      <c r="T73">
        <f t="shared" si="16"/>
        <v>1.8513900000000001E-3</v>
      </c>
      <c r="U73">
        <f t="shared" si="17"/>
        <v>0.34071538000000001</v>
      </c>
      <c r="V73">
        <f t="shared" si="18"/>
        <v>11.047586219999999</v>
      </c>
      <c r="W73">
        <f t="shared" si="19"/>
        <v>1.8373807500000001</v>
      </c>
      <c r="X73">
        <f t="shared" si="20"/>
        <v>5.0152336599999998</v>
      </c>
      <c r="Y73">
        <f t="shared" si="21"/>
        <v>0.5581560000000001</v>
      </c>
      <c r="Z73">
        <f t="shared" si="22"/>
        <v>3.7773519999999998E-2</v>
      </c>
      <c r="AA73">
        <f t="shared" si="23"/>
        <v>1.4038000000000002E-2</v>
      </c>
      <c r="AB73">
        <f t="shared" si="24"/>
        <v>6.4124000000000004E-3</v>
      </c>
      <c r="AC73">
        <f t="shared" si="25"/>
        <v>1.0382000000000001E-2</v>
      </c>
      <c r="AD73">
        <f t="shared" si="26"/>
        <v>2.9252449999999999E-2</v>
      </c>
      <c r="AE73" s="2" t="str">
        <f t="shared" si="27"/>
        <v>NA</v>
      </c>
    </row>
    <row r="74" spans="1:31" x14ac:dyDescent="0.2">
      <c r="A74" s="6">
        <v>1370.74</v>
      </c>
      <c r="B74" s="2" t="s">
        <v>120</v>
      </c>
      <c r="C74" s="2">
        <v>4.4588000000000001</v>
      </c>
      <c r="D74" s="2">
        <v>26.6189</v>
      </c>
      <c r="E74" s="2">
        <v>2.2000000000000001E-3</v>
      </c>
      <c r="F74" s="2">
        <v>0.55840000000000001</v>
      </c>
      <c r="G74" s="2">
        <v>8.5607000000000006</v>
      </c>
      <c r="H74" s="2">
        <v>1.7433000000000001</v>
      </c>
      <c r="I74" s="2">
        <v>1.8258000000000001</v>
      </c>
      <c r="J74" s="2">
        <v>0.58260000000000001</v>
      </c>
      <c r="K74" s="2">
        <v>2.9399999999999999E-2</v>
      </c>
      <c r="L74" s="2">
        <v>1.03E-2</v>
      </c>
      <c r="M74" s="2">
        <v>6.0000000000000001E-3</v>
      </c>
      <c r="N74" s="2">
        <v>1.11E-2</v>
      </c>
      <c r="O74" s="2">
        <v>3.5400000000000001E-2</v>
      </c>
      <c r="P74" s="2" t="s">
        <v>30</v>
      </c>
      <c r="R74">
        <f t="shared" si="14"/>
        <v>4.4694587200000004</v>
      </c>
      <c r="S74">
        <f t="shared" si="15"/>
        <v>31.338626480000002</v>
      </c>
      <c r="T74">
        <f t="shared" si="16"/>
        <v>2.1358200000000005E-3</v>
      </c>
      <c r="U74">
        <f t="shared" si="17"/>
        <v>0.62340064000000006</v>
      </c>
      <c r="V74">
        <f t="shared" si="18"/>
        <v>11.12269414</v>
      </c>
      <c r="W74">
        <f t="shared" si="19"/>
        <v>1.9853407500000002</v>
      </c>
      <c r="X74">
        <f t="shared" si="20"/>
        <v>2.37535294</v>
      </c>
      <c r="Y74">
        <f t="shared" si="21"/>
        <v>0.61491270000000009</v>
      </c>
      <c r="Z74">
        <f t="shared" si="22"/>
        <v>4.2648319999999997E-2</v>
      </c>
      <c r="AA74">
        <f t="shared" si="23"/>
        <v>1.4435140000000001E-2</v>
      </c>
      <c r="AB74">
        <f t="shared" si="24"/>
        <v>6.4124000000000004E-3</v>
      </c>
      <c r="AC74">
        <f t="shared" si="25"/>
        <v>1.1502020000000002E-2</v>
      </c>
      <c r="AD74">
        <f t="shared" si="26"/>
        <v>3.3439700000000003E-2</v>
      </c>
      <c r="AE74" s="2" t="str">
        <f t="shared" si="27"/>
        <v>NA</v>
      </c>
    </row>
    <row r="75" spans="1:31" x14ac:dyDescent="0.2">
      <c r="A75" s="6">
        <v>1370.91</v>
      </c>
      <c r="B75" s="2" t="s">
        <v>121</v>
      </c>
      <c r="C75" s="2">
        <v>4.4504000000000001</v>
      </c>
      <c r="D75" s="2">
        <v>27.705100000000002</v>
      </c>
      <c r="E75" s="2">
        <v>2.3E-3</v>
      </c>
      <c r="F75" s="2">
        <v>0.64080000000000004</v>
      </c>
      <c r="G75" s="2">
        <v>8.3704000000000001</v>
      </c>
      <c r="H75" s="2">
        <v>1.6432</v>
      </c>
      <c r="I75" s="2">
        <v>2.6265000000000001</v>
      </c>
      <c r="J75" s="2">
        <v>0.54300000000000004</v>
      </c>
      <c r="K75" s="2">
        <v>2.7799999999999998E-2</v>
      </c>
      <c r="L75" s="2">
        <v>9.9000000000000008E-3</v>
      </c>
      <c r="M75" s="2">
        <v>6.3E-3</v>
      </c>
      <c r="N75" s="2">
        <v>0.01</v>
      </c>
      <c r="O75" s="2">
        <v>3.5700000000000003E-2</v>
      </c>
      <c r="P75" s="2" t="s">
        <v>30</v>
      </c>
      <c r="R75">
        <f t="shared" si="14"/>
        <v>4.4627017599999999</v>
      </c>
      <c r="S75">
        <f t="shared" si="15"/>
        <v>32.58037032</v>
      </c>
      <c r="T75">
        <f t="shared" si="16"/>
        <v>2.2306300000000004E-3</v>
      </c>
      <c r="U75">
        <f t="shared" si="17"/>
        <v>0.67878168000000005</v>
      </c>
      <c r="V75">
        <f t="shared" si="18"/>
        <v>10.882878079999999</v>
      </c>
      <c r="W75">
        <f t="shared" si="19"/>
        <v>1.8824880000000002</v>
      </c>
      <c r="X75">
        <f t="shared" si="20"/>
        <v>3.3316289499999998</v>
      </c>
      <c r="Y75">
        <f t="shared" si="21"/>
        <v>0.57374850000000011</v>
      </c>
      <c r="Z75">
        <f t="shared" si="22"/>
        <v>4.0419839999999999E-2</v>
      </c>
      <c r="AA75">
        <f t="shared" si="23"/>
        <v>1.3905620000000002E-2</v>
      </c>
      <c r="AB75">
        <f t="shared" si="24"/>
        <v>6.7230200000000006E-3</v>
      </c>
      <c r="AC75">
        <f t="shared" si="25"/>
        <v>1.0382000000000001E-2</v>
      </c>
      <c r="AD75">
        <f t="shared" si="26"/>
        <v>3.3718850000000002E-2</v>
      </c>
      <c r="AE75" s="2" t="str">
        <f t="shared" si="27"/>
        <v>NA</v>
      </c>
    </row>
    <row r="76" spans="1:31" x14ac:dyDescent="0.2">
      <c r="A76" s="6">
        <v>1371.04</v>
      </c>
      <c r="B76" s="2" t="s">
        <v>122</v>
      </c>
      <c r="C76" s="2">
        <v>4.6372</v>
      </c>
      <c r="D76" s="2">
        <v>25.5398</v>
      </c>
      <c r="E76" s="2">
        <v>2.5999999999999999E-3</v>
      </c>
      <c r="F76" s="2">
        <v>0.67359999999999998</v>
      </c>
      <c r="G76" s="2">
        <v>7.8341000000000003</v>
      </c>
      <c r="H76" s="2">
        <v>1.5869</v>
      </c>
      <c r="I76" s="2">
        <v>3.7412000000000001</v>
      </c>
      <c r="J76" s="2">
        <v>0.52010000000000001</v>
      </c>
      <c r="K76" s="2">
        <v>2.58E-2</v>
      </c>
      <c r="L76" s="2">
        <v>1.0999999999999999E-2</v>
      </c>
      <c r="M76" s="2">
        <v>6.6E-3</v>
      </c>
      <c r="N76" s="2">
        <v>9.7999999999999997E-3</v>
      </c>
      <c r="O76" s="2">
        <v>3.1E-2</v>
      </c>
      <c r="P76" s="2" t="s">
        <v>30</v>
      </c>
      <c r="R76">
        <f t="shared" si="14"/>
        <v>4.61296368</v>
      </c>
      <c r="S76">
        <f t="shared" si="15"/>
        <v>30.104999360000001</v>
      </c>
      <c r="T76">
        <f t="shared" si="16"/>
        <v>2.51506E-3</v>
      </c>
      <c r="U76">
        <f t="shared" si="17"/>
        <v>0.70082655999999999</v>
      </c>
      <c r="V76">
        <f t="shared" si="18"/>
        <v>10.20703282</v>
      </c>
      <c r="W76">
        <f t="shared" si="19"/>
        <v>1.82463975</v>
      </c>
      <c r="X76">
        <f t="shared" si="20"/>
        <v>4.6629151599999998</v>
      </c>
      <c r="Y76">
        <f t="shared" si="21"/>
        <v>0.54994395000000007</v>
      </c>
      <c r="Z76">
        <f t="shared" si="22"/>
        <v>3.7634239999999999E-2</v>
      </c>
      <c r="AA76">
        <f t="shared" si="23"/>
        <v>1.53618E-2</v>
      </c>
      <c r="AB76">
        <f t="shared" si="24"/>
        <v>7.0336399999999999E-3</v>
      </c>
      <c r="AC76">
        <f t="shared" si="25"/>
        <v>1.0178360000000001E-2</v>
      </c>
      <c r="AD76">
        <f t="shared" si="26"/>
        <v>2.93455E-2</v>
      </c>
      <c r="AE76" s="2" t="str">
        <f t="shared" si="27"/>
        <v>NA</v>
      </c>
    </row>
    <row r="77" spans="1:31" x14ac:dyDescent="0.2">
      <c r="A77" s="6">
        <v>1371.24</v>
      </c>
      <c r="B77" s="2" t="s">
        <v>123</v>
      </c>
      <c r="C77" s="2">
        <v>4.8213999999999997</v>
      </c>
      <c r="D77" s="2">
        <v>24.813500000000001</v>
      </c>
      <c r="E77" s="2">
        <v>1.8E-3</v>
      </c>
      <c r="F77" s="2">
        <v>0.2374</v>
      </c>
      <c r="G77" s="2">
        <v>9.08</v>
      </c>
      <c r="H77" s="2">
        <v>1.8461000000000001</v>
      </c>
      <c r="I77" s="2">
        <v>2.5044</v>
      </c>
      <c r="J77" s="2">
        <v>0.53879999999999995</v>
      </c>
      <c r="K77" s="2">
        <v>3.0099999999999998E-2</v>
      </c>
      <c r="L77" s="2">
        <v>8.8000000000000005E-3</v>
      </c>
      <c r="M77" s="2">
        <v>6.7000000000000002E-3</v>
      </c>
      <c r="N77" s="2">
        <v>1.15E-2</v>
      </c>
      <c r="O77" s="2">
        <v>2.52E-2</v>
      </c>
      <c r="P77" s="2" t="s">
        <v>30</v>
      </c>
      <c r="R77">
        <f t="shared" si="14"/>
        <v>4.7611341599999992</v>
      </c>
      <c r="S77">
        <f t="shared" si="15"/>
        <v>29.274693200000002</v>
      </c>
      <c r="T77">
        <f t="shared" si="16"/>
        <v>1.75658E-3</v>
      </c>
      <c r="U77">
        <f t="shared" si="17"/>
        <v>0.40765653999999996</v>
      </c>
      <c r="V77">
        <f t="shared" si="18"/>
        <v>11.777115999999999</v>
      </c>
      <c r="W77">
        <f t="shared" si="19"/>
        <v>2.0909677500000003</v>
      </c>
      <c r="X77">
        <f t="shared" si="20"/>
        <v>3.1858049199999998</v>
      </c>
      <c r="Y77">
        <f t="shared" si="21"/>
        <v>0.56938259999999996</v>
      </c>
      <c r="Z77">
        <f t="shared" si="22"/>
        <v>4.362328E-2</v>
      </c>
      <c r="AA77">
        <f t="shared" si="23"/>
        <v>1.2449440000000003E-2</v>
      </c>
      <c r="AB77">
        <f t="shared" si="24"/>
        <v>7.1371800000000008E-3</v>
      </c>
      <c r="AC77">
        <f t="shared" si="25"/>
        <v>1.1909299999999999E-2</v>
      </c>
      <c r="AD77">
        <f t="shared" si="26"/>
        <v>2.39486E-2</v>
      </c>
      <c r="AE77" s="2" t="str">
        <f t="shared" si="27"/>
        <v>NA</v>
      </c>
    </row>
    <row r="78" spans="1:31" x14ac:dyDescent="0.2">
      <c r="A78" s="6">
        <v>1371.42</v>
      </c>
      <c r="B78" s="2" t="s">
        <v>124</v>
      </c>
      <c r="C78" s="2">
        <v>4.5185000000000004</v>
      </c>
      <c r="D78" s="2">
        <v>27.125599999999999</v>
      </c>
      <c r="E78" s="2">
        <v>2E-3</v>
      </c>
      <c r="F78" s="2">
        <v>0.15</v>
      </c>
      <c r="G78" s="2">
        <v>9.3993000000000002</v>
      </c>
      <c r="H78" s="2">
        <v>1.8116000000000001</v>
      </c>
      <c r="I78" s="2">
        <v>2.5017999999999998</v>
      </c>
      <c r="J78" s="2">
        <v>0.54510000000000003</v>
      </c>
      <c r="K78" s="2">
        <v>2.8000000000000001E-2</v>
      </c>
      <c r="L78" s="2">
        <v>1.17E-2</v>
      </c>
      <c r="M78" s="2">
        <v>6.4000000000000003E-3</v>
      </c>
      <c r="N78" s="2">
        <v>1.1599999999999999E-2</v>
      </c>
      <c r="O78" s="2">
        <v>2.76E-2</v>
      </c>
      <c r="P78" s="2" t="s">
        <v>30</v>
      </c>
      <c r="R78">
        <f t="shared" si="14"/>
        <v>4.5174814000000003</v>
      </c>
      <c r="S78">
        <f t="shared" si="15"/>
        <v>31.91788592</v>
      </c>
      <c r="T78">
        <f t="shared" si="16"/>
        <v>1.9462000000000001E-3</v>
      </c>
      <c r="U78">
        <f t="shared" si="17"/>
        <v>0.34891499999999998</v>
      </c>
      <c r="V78">
        <f t="shared" si="18"/>
        <v>12.17949786</v>
      </c>
      <c r="W78">
        <f t="shared" si="19"/>
        <v>2.0555190000000003</v>
      </c>
      <c r="X78">
        <f t="shared" si="20"/>
        <v>3.1826997399999994</v>
      </c>
      <c r="Y78">
        <f t="shared" si="21"/>
        <v>0.57593145000000001</v>
      </c>
      <c r="Z78">
        <f t="shared" si="22"/>
        <v>4.0698400000000003E-2</v>
      </c>
      <c r="AA78">
        <f t="shared" si="23"/>
        <v>1.6288460000000001E-2</v>
      </c>
      <c r="AB78">
        <f t="shared" si="24"/>
        <v>6.8265600000000006E-3</v>
      </c>
      <c r="AC78">
        <f t="shared" si="25"/>
        <v>1.201112E-2</v>
      </c>
      <c r="AD78">
        <f t="shared" si="26"/>
        <v>2.6181799999999998E-2</v>
      </c>
      <c r="AE78" s="2" t="str">
        <f t="shared" si="27"/>
        <v>NA</v>
      </c>
    </row>
    <row r="79" spans="1:31" x14ac:dyDescent="0.2">
      <c r="A79" s="6">
        <v>1371.52</v>
      </c>
      <c r="B79" s="2" t="s">
        <v>125</v>
      </c>
      <c r="C79" s="2">
        <v>4.806</v>
      </c>
      <c r="D79" s="2">
        <v>25.589300000000001</v>
      </c>
      <c r="E79" s="2">
        <v>2.5999999999999999E-3</v>
      </c>
      <c r="F79" s="2">
        <v>0.45610000000000001</v>
      </c>
      <c r="G79" s="2">
        <v>9.8478999999999992</v>
      </c>
      <c r="H79" s="2">
        <v>1.9300999999999999</v>
      </c>
      <c r="I79" s="2">
        <v>1.8909</v>
      </c>
      <c r="J79" s="2">
        <v>0.5514</v>
      </c>
      <c r="K79" s="2">
        <v>2.8500000000000001E-2</v>
      </c>
      <c r="L79" s="2">
        <v>0.01</v>
      </c>
      <c r="M79" s="2">
        <v>6.7999999999999996E-3</v>
      </c>
      <c r="N79" s="2">
        <v>1.21E-2</v>
      </c>
      <c r="O79" s="2">
        <v>2.5700000000000001E-2</v>
      </c>
      <c r="P79" s="2" t="s">
        <v>30</v>
      </c>
      <c r="R79">
        <f t="shared" si="14"/>
        <v>4.7487463999999999</v>
      </c>
      <c r="S79">
        <f t="shared" si="15"/>
        <v>30.161587760000003</v>
      </c>
      <c r="T79">
        <f t="shared" si="16"/>
        <v>2.51506E-3</v>
      </c>
      <c r="U79">
        <f t="shared" si="17"/>
        <v>0.55464480999999999</v>
      </c>
      <c r="V79">
        <f t="shared" si="18"/>
        <v>12.744823579999998</v>
      </c>
      <c r="W79">
        <f t="shared" si="19"/>
        <v>2.17727775</v>
      </c>
      <c r="X79">
        <f t="shared" si="20"/>
        <v>2.4531018699999998</v>
      </c>
      <c r="Y79">
        <f t="shared" si="21"/>
        <v>0.58248030000000006</v>
      </c>
      <c r="Z79">
        <f t="shared" si="22"/>
        <v>4.1394800000000002E-2</v>
      </c>
      <c r="AA79">
        <f t="shared" si="23"/>
        <v>1.4038000000000002E-2</v>
      </c>
      <c r="AB79">
        <f t="shared" si="24"/>
        <v>7.24072E-3</v>
      </c>
      <c r="AC79">
        <f t="shared" si="25"/>
        <v>1.252022E-2</v>
      </c>
      <c r="AD79">
        <f t="shared" si="26"/>
        <v>2.4413850000000001E-2</v>
      </c>
      <c r="AE79" s="2" t="str">
        <f t="shared" si="27"/>
        <v>NA</v>
      </c>
    </row>
    <row r="80" spans="1:31" x14ac:dyDescent="0.2">
      <c r="A80" s="6">
        <v>1371.65</v>
      </c>
      <c r="B80" s="2" t="s">
        <v>126</v>
      </c>
      <c r="C80" s="2">
        <v>4.9884000000000004</v>
      </c>
      <c r="D80" s="2">
        <v>25.518999999999998</v>
      </c>
      <c r="E80" s="2">
        <v>2.3E-3</v>
      </c>
      <c r="F80" s="2">
        <v>0.22800000000000001</v>
      </c>
      <c r="G80" s="2">
        <v>9.7089999999999996</v>
      </c>
      <c r="H80" s="2">
        <v>1.9171</v>
      </c>
      <c r="I80" s="2">
        <v>1.6755</v>
      </c>
      <c r="J80" s="2">
        <v>0.53869999999999996</v>
      </c>
      <c r="K80" s="2">
        <v>3.1E-2</v>
      </c>
      <c r="L80" s="2">
        <v>1.17E-2</v>
      </c>
      <c r="M80" s="2">
        <v>6.8999999999999999E-3</v>
      </c>
      <c r="N80" s="2">
        <v>1.2200000000000001E-2</v>
      </c>
      <c r="O80" s="2">
        <v>2.4199999999999999E-2</v>
      </c>
      <c r="P80" s="2" t="s">
        <v>30</v>
      </c>
      <c r="R80">
        <f t="shared" si="14"/>
        <v>4.8954689600000005</v>
      </c>
      <c r="S80">
        <f t="shared" si="15"/>
        <v>30.081220800000001</v>
      </c>
      <c r="T80">
        <f t="shared" si="16"/>
        <v>2.2306300000000004E-3</v>
      </c>
      <c r="U80">
        <f t="shared" si="17"/>
        <v>0.4013388</v>
      </c>
      <c r="V80">
        <f t="shared" si="18"/>
        <v>12.569781799999999</v>
      </c>
      <c r="W80">
        <f t="shared" si="19"/>
        <v>2.1639202500000003</v>
      </c>
      <c r="X80">
        <f t="shared" si="20"/>
        <v>2.1958496499999995</v>
      </c>
      <c r="Y80">
        <f t="shared" si="21"/>
        <v>0.56927865</v>
      </c>
      <c r="Z80">
        <f t="shared" si="22"/>
        <v>4.4876800000000001E-2</v>
      </c>
      <c r="AA80">
        <f t="shared" si="23"/>
        <v>1.6288460000000001E-2</v>
      </c>
      <c r="AB80">
        <f t="shared" si="24"/>
        <v>7.34426E-3</v>
      </c>
      <c r="AC80">
        <f t="shared" si="25"/>
        <v>1.2622040000000001E-2</v>
      </c>
      <c r="AD80">
        <f t="shared" si="26"/>
        <v>2.30181E-2</v>
      </c>
      <c r="AE80" s="2" t="str">
        <f t="shared" si="27"/>
        <v>NA</v>
      </c>
    </row>
    <row r="81" spans="1:31" x14ac:dyDescent="0.2">
      <c r="A81" s="6">
        <v>1371.85</v>
      </c>
      <c r="B81" s="2" t="s">
        <v>127</v>
      </c>
      <c r="C81" s="2">
        <v>5.4615</v>
      </c>
      <c r="D81" s="2">
        <v>23.168299999999999</v>
      </c>
      <c r="E81" s="2">
        <v>2.0999999999999999E-3</v>
      </c>
      <c r="F81" s="2">
        <v>0.24049999999999999</v>
      </c>
      <c r="G81" s="2">
        <v>10.1951</v>
      </c>
      <c r="H81" s="2">
        <v>1.9552</v>
      </c>
      <c r="I81" s="2">
        <v>1.9338</v>
      </c>
      <c r="J81" s="2">
        <v>0.52429999999999999</v>
      </c>
      <c r="K81" s="2">
        <v>3.0099999999999998E-2</v>
      </c>
      <c r="L81" s="2">
        <v>1.0500000000000001E-2</v>
      </c>
      <c r="M81" s="2">
        <v>6.4000000000000003E-3</v>
      </c>
      <c r="N81" s="2">
        <v>1.2E-2</v>
      </c>
      <c r="O81" s="2">
        <v>2.07E-2</v>
      </c>
      <c r="P81" s="2" t="s">
        <v>30</v>
      </c>
      <c r="R81">
        <f t="shared" si="14"/>
        <v>5.2760306000000003</v>
      </c>
      <c r="S81">
        <f t="shared" si="15"/>
        <v>27.393900559999999</v>
      </c>
      <c r="T81">
        <f t="shared" si="16"/>
        <v>2.0410100000000002E-3</v>
      </c>
      <c r="U81">
        <f t="shared" si="17"/>
        <v>0.40974005000000002</v>
      </c>
      <c r="V81">
        <f t="shared" si="18"/>
        <v>13.182365020000001</v>
      </c>
      <c r="W81">
        <f t="shared" si="19"/>
        <v>2.2030680000000005</v>
      </c>
      <c r="X81">
        <f t="shared" si="20"/>
        <v>2.5043373399999997</v>
      </c>
      <c r="Y81">
        <f t="shared" si="21"/>
        <v>0.55430984999999999</v>
      </c>
      <c r="Z81">
        <f t="shared" si="22"/>
        <v>4.362328E-2</v>
      </c>
      <c r="AA81">
        <f t="shared" si="23"/>
        <v>1.4699900000000002E-2</v>
      </c>
      <c r="AB81">
        <f t="shared" si="24"/>
        <v>6.8265600000000006E-3</v>
      </c>
      <c r="AC81">
        <f t="shared" si="25"/>
        <v>1.2418400000000001E-2</v>
      </c>
      <c r="AD81">
        <f t="shared" si="26"/>
        <v>1.976135E-2</v>
      </c>
      <c r="AE81" s="2" t="str">
        <f t="shared" si="27"/>
        <v>NA</v>
      </c>
    </row>
    <row r="82" spans="1:31" x14ac:dyDescent="0.2">
      <c r="A82" s="6">
        <v>1372.06</v>
      </c>
      <c r="B82" s="2" t="s">
        <v>19</v>
      </c>
      <c r="C82" s="2">
        <v>5.6944999999999997</v>
      </c>
      <c r="D82" s="2">
        <v>20.750299999999999</v>
      </c>
      <c r="E82" s="2">
        <v>2.3E-3</v>
      </c>
      <c r="F82" s="2">
        <v>0.2636</v>
      </c>
      <c r="G82" s="2">
        <v>8.7081</v>
      </c>
      <c r="H82" s="2">
        <v>1.7786</v>
      </c>
      <c r="I82" s="2">
        <v>2.786</v>
      </c>
      <c r="J82" s="2">
        <v>0.48799999999999999</v>
      </c>
      <c r="K82" s="2">
        <v>2.5700000000000001E-2</v>
      </c>
      <c r="L82" s="2">
        <v>8.8000000000000005E-3</v>
      </c>
      <c r="M82" s="2">
        <v>6.4000000000000003E-3</v>
      </c>
      <c r="N82" s="2">
        <v>1.09E-2</v>
      </c>
      <c r="O82" s="2">
        <v>2.35E-2</v>
      </c>
      <c r="P82" s="2">
        <v>2.9999999999999997E-4</v>
      </c>
      <c r="R82">
        <f t="shared" si="14"/>
        <v>5.4634558000000002</v>
      </c>
      <c r="S82">
        <f t="shared" si="15"/>
        <v>24.629642960000002</v>
      </c>
      <c r="T82">
        <f t="shared" si="16"/>
        <v>2.2306300000000004E-3</v>
      </c>
      <c r="U82">
        <f t="shared" si="17"/>
        <v>0.42526555999999999</v>
      </c>
      <c r="V82">
        <f t="shared" si="18"/>
        <v>11.308447620000001</v>
      </c>
      <c r="W82">
        <f t="shared" si="19"/>
        <v>2.0216115000000001</v>
      </c>
      <c r="X82">
        <f t="shared" si="20"/>
        <v>3.5221197999999996</v>
      </c>
      <c r="Y82">
        <f t="shared" si="21"/>
        <v>0.51657600000000004</v>
      </c>
      <c r="Z82">
        <f t="shared" si="22"/>
        <v>3.7494960000000001E-2</v>
      </c>
      <c r="AA82">
        <f t="shared" si="23"/>
        <v>1.2449440000000003E-2</v>
      </c>
      <c r="AB82">
        <f t="shared" si="24"/>
        <v>6.8265600000000006E-3</v>
      </c>
      <c r="AC82">
        <f t="shared" si="25"/>
        <v>1.129838E-2</v>
      </c>
      <c r="AD82">
        <f t="shared" si="26"/>
        <v>2.2366750000000001E-2</v>
      </c>
      <c r="AE82" s="2">
        <f t="shared" si="27"/>
        <v>2.9999999999999997E-4</v>
      </c>
    </row>
    <row r="83" spans="1:31" x14ac:dyDescent="0.2">
      <c r="A83" s="6">
        <v>1372.26</v>
      </c>
      <c r="B83" s="2" t="s">
        <v>128</v>
      </c>
      <c r="C83" s="2">
        <v>5.0503</v>
      </c>
      <c r="D83" s="2">
        <v>22.8233</v>
      </c>
      <c r="E83" s="2">
        <v>2.3999999999999998E-3</v>
      </c>
      <c r="F83" s="2">
        <v>9.74E-2</v>
      </c>
      <c r="G83" s="2">
        <v>9.0032999999999994</v>
      </c>
      <c r="H83" s="2">
        <v>1.5105</v>
      </c>
      <c r="I83" s="2">
        <v>2.3873000000000002</v>
      </c>
      <c r="J83" s="2">
        <v>0.51670000000000005</v>
      </c>
      <c r="K83" s="2">
        <v>2.6100000000000002E-2</v>
      </c>
      <c r="L83" s="2">
        <v>1.0999999999999999E-2</v>
      </c>
      <c r="M83" s="2">
        <v>6.6E-3</v>
      </c>
      <c r="N83" s="2">
        <v>1.14E-2</v>
      </c>
      <c r="O83" s="2">
        <v>2.3599999999999999E-2</v>
      </c>
      <c r="P83" s="2" t="s">
        <v>30</v>
      </c>
      <c r="R83">
        <f t="shared" si="14"/>
        <v>4.9452613200000002</v>
      </c>
      <c r="S83">
        <f t="shared" si="15"/>
        <v>26.999496560000001</v>
      </c>
      <c r="T83">
        <f t="shared" si="16"/>
        <v>2.3254400000000002E-3</v>
      </c>
      <c r="U83">
        <f t="shared" si="17"/>
        <v>0.31356254</v>
      </c>
      <c r="V83">
        <f t="shared" si="18"/>
        <v>11.680458659999999</v>
      </c>
      <c r="W83">
        <f t="shared" si="19"/>
        <v>1.7461387500000001</v>
      </c>
      <c r="X83">
        <f t="shared" si="20"/>
        <v>3.0459523900000001</v>
      </c>
      <c r="Y83">
        <f t="shared" si="21"/>
        <v>0.54640965000000008</v>
      </c>
      <c r="Z83">
        <f t="shared" si="22"/>
        <v>3.8052080000000002E-2</v>
      </c>
      <c r="AA83">
        <f t="shared" si="23"/>
        <v>1.53618E-2</v>
      </c>
      <c r="AB83">
        <f t="shared" si="24"/>
        <v>7.0336399999999999E-3</v>
      </c>
      <c r="AC83">
        <f t="shared" si="25"/>
        <v>1.180748E-2</v>
      </c>
      <c r="AD83">
        <f t="shared" si="26"/>
        <v>2.2459799999999999E-2</v>
      </c>
      <c r="AE83" s="2" t="str">
        <f t="shared" si="27"/>
        <v>NA</v>
      </c>
    </row>
    <row r="84" spans="1:31" x14ac:dyDescent="0.2">
      <c r="A84" s="6">
        <v>1372.44</v>
      </c>
      <c r="B84" s="2" t="s">
        <v>129</v>
      </c>
      <c r="C84" s="2">
        <v>5.7861000000000002</v>
      </c>
      <c r="D84" s="2">
        <v>20.748999999999999</v>
      </c>
      <c r="E84" s="2">
        <v>2.5000000000000001E-3</v>
      </c>
      <c r="F84" s="2">
        <v>0.1086</v>
      </c>
      <c r="G84" s="2">
        <v>8.6738</v>
      </c>
      <c r="H84" s="2">
        <v>1.9961</v>
      </c>
      <c r="I84" s="2">
        <v>1.9976</v>
      </c>
      <c r="J84" s="2">
        <v>0.5222</v>
      </c>
      <c r="K84" s="2">
        <v>2.6599999999999999E-2</v>
      </c>
      <c r="L84" s="2">
        <v>0.01</v>
      </c>
      <c r="M84" s="2">
        <v>7.7999999999999996E-3</v>
      </c>
      <c r="N84" s="2">
        <v>1.21E-2</v>
      </c>
      <c r="O84" s="2">
        <v>2.1600000000000001E-2</v>
      </c>
      <c r="P84" s="2">
        <v>5.0000000000000001E-4</v>
      </c>
      <c r="R84">
        <f t="shared" si="14"/>
        <v>5.5371388400000008</v>
      </c>
      <c r="S84">
        <f t="shared" si="15"/>
        <v>24.628156799999999</v>
      </c>
      <c r="T84">
        <f t="shared" si="16"/>
        <v>2.4202500000000005E-3</v>
      </c>
      <c r="U84">
        <f t="shared" si="17"/>
        <v>0.32109006000000001</v>
      </c>
      <c r="V84">
        <f t="shared" si="18"/>
        <v>11.26522276</v>
      </c>
      <c r="W84">
        <f t="shared" si="19"/>
        <v>2.2450927500000004</v>
      </c>
      <c r="X84">
        <f t="shared" si="20"/>
        <v>2.5805336799999998</v>
      </c>
      <c r="Y84">
        <f t="shared" si="21"/>
        <v>0.55212689999999998</v>
      </c>
      <c r="Z84">
        <f t="shared" si="22"/>
        <v>3.8748480000000002E-2</v>
      </c>
      <c r="AA84">
        <f t="shared" si="23"/>
        <v>1.4038000000000002E-2</v>
      </c>
      <c r="AB84">
        <f t="shared" si="24"/>
        <v>8.2761200000000014E-3</v>
      </c>
      <c r="AC84">
        <f t="shared" si="25"/>
        <v>1.252022E-2</v>
      </c>
      <c r="AD84">
        <f t="shared" si="26"/>
        <v>2.05988E-2</v>
      </c>
      <c r="AE84" s="2">
        <f t="shared" si="27"/>
        <v>5.0000000000000001E-4</v>
      </c>
    </row>
    <row r="85" spans="1:31" x14ac:dyDescent="0.2">
      <c r="A85" s="6">
        <v>1372.62</v>
      </c>
      <c r="B85" s="2" t="s">
        <v>20</v>
      </c>
      <c r="C85" s="2">
        <v>5.1346999999999996</v>
      </c>
      <c r="D85" s="2">
        <v>24.972999999999999</v>
      </c>
      <c r="E85" s="2">
        <v>2.0999999999999999E-3</v>
      </c>
      <c r="F85" s="2">
        <v>7.0099999999999996E-2</v>
      </c>
      <c r="G85" s="2">
        <v>9.7469999999999999</v>
      </c>
      <c r="H85" s="2">
        <v>1.9239999999999999</v>
      </c>
      <c r="I85" s="2">
        <v>2.2633000000000001</v>
      </c>
      <c r="J85" s="2">
        <v>0.52580000000000005</v>
      </c>
      <c r="K85" s="2">
        <v>2.7199999999999998E-2</v>
      </c>
      <c r="L85" s="2">
        <v>1.0200000000000001E-2</v>
      </c>
      <c r="M85" s="2">
        <v>6.1999999999999998E-3</v>
      </c>
      <c r="N85" s="2">
        <v>1.21E-2</v>
      </c>
      <c r="O85" s="2">
        <v>2.2100000000000002E-2</v>
      </c>
      <c r="P85" s="2" t="s">
        <v>30</v>
      </c>
      <c r="R85">
        <f t="shared" si="14"/>
        <v>5.0131526799999993</v>
      </c>
      <c r="S85">
        <f t="shared" si="15"/>
        <v>29.457033599999999</v>
      </c>
      <c r="T85">
        <f t="shared" si="16"/>
        <v>2.0410100000000002E-3</v>
      </c>
      <c r="U85">
        <f t="shared" si="17"/>
        <v>0.29521420999999998</v>
      </c>
      <c r="V85">
        <f t="shared" si="18"/>
        <v>12.6176694</v>
      </c>
      <c r="W85">
        <f t="shared" si="19"/>
        <v>2.1710100000000003</v>
      </c>
      <c r="X85">
        <f t="shared" si="20"/>
        <v>2.8978591899999997</v>
      </c>
      <c r="Y85">
        <f t="shared" si="21"/>
        <v>0.55586910000000012</v>
      </c>
      <c r="Z85">
        <f t="shared" si="22"/>
        <v>3.958416E-2</v>
      </c>
      <c r="AA85">
        <f t="shared" si="23"/>
        <v>1.4302760000000003E-2</v>
      </c>
      <c r="AB85">
        <f t="shared" si="24"/>
        <v>6.6194799999999996E-3</v>
      </c>
      <c r="AC85">
        <f t="shared" si="25"/>
        <v>1.252022E-2</v>
      </c>
      <c r="AD85">
        <f t="shared" si="26"/>
        <v>2.1064050000000001E-2</v>
      </c>
      <c r="AE85" s="2" t="str">
        <f t="shared" si="27"/>
        <v>NA</v>
      </c>
    </row>
    <row r="86" spans="1:31" x14ac:dyDescent="0.2">
      <c r="A86" s="6">
        <v>1373.35</v>
      </c>
      <c r="B86" s="2" t="s">
        <v>21</v>
      </c>
      <c r="C86" s="2">
        <v>5.0277000000000003</v>
      </c>
      <c r="D86" s="2">
        <v>24.537500000000001</v>
      </c>
      <c r="E86" s="2">
        <v>2.2000000000000001E-3</v>
      </c>
      <c r="F86" s="2">
        <v>0.19800000000000001</v>
      </c>
      <c r="G86" s="2">
        <v>9.7593999999999994</v>
      </c>
      <c r="H86" s="2">
        <v>1.9048</v>
      </c>
      <c r="I86" s="2">
        <v>2.5047999999999999</v>
      </c>
      <c r="J86" s="2">
        <v>0.53779999999999994</v>
      </c>
      <c r="K86" s="2">
        <v>2.7400000000000001E-2</v>
      </c>
      <c r="L86" s="2">
        <v>9.4999999999999998E-3</v>
      </c>
      <c r="M86" s="2">
        <v>6.7000000000000002E-3</v>
      </c>
      <c r="N86" s="2">
        <v>1.23E-2</v>
      </c>
      <c r="O86" s="2">
        <v>2.1899999999999999E-2</v>
      </c>
      <c r="P86" s="2" t="s">
        <v>30</v>
      </c>
      <c r="R86">
        <f t="shared" si="14"/>
        <v>4.9270818800000011</v>
      </c>
      <c r="S86">
        <f t="shared" si="15"/>
        <v>28.959170000000004</v>
      </c>
      <c r="T86">
        <f t="shared" si="16"/>
        <v>2.1358200000000005E-3</v>
      </c>
      <c r="U86">
        <f t="shared" si="17"/>
        <v>0.38117580000000001</v>
      </c>
      <c r="V86">
        <f t="shared" si="18"/>
        <v>12.633295879999999</v>
      </c>
      <c r="W86">
        <f t="shared" si="19"/>
        <v>2.1512820000000001</v>
      </c>
      <c r="X86">
        <f t="shared" si="20"/>
        <v>3.1862826399999995</v>
      </c>
      <c r="Y86">
        <f t="shared" si="21"/>
        <v>0.56834309999999999</v>
      </c>
      <c r="Z86">
        <f t="shared" si="22"/>
        <v>3.9862720000000004E-2</v>
      </c>
      <c r="AA86">
        <f t="shared" si="23"/>
        <v>1.33761E-2</v>
      </c>
      <c r="AB86">
        <f t="shared" si="24"/>
        <v>7.1371800000000008E-3</v>
      </c>
      <c r="AC86">
        <f t="shared" si="25"/>
        <v>1.272386E-2</v>
      </c>
      <c r="AD86">
        <f t="shared" si="26"/>
        <v>2.0877949999999999E-2</v>
      </c>
      <c r="AE86" s="2" t="str">
        <f t="shared" si="27"/>
        <v>NA</v>
      </c>
    </row>
    <row r="87" spans="1:31" x14ac:dyDescent="0.2">
      <c r="A87" s="6">
        <v>1373.48</v>
      </c>
      <c r="B87" s="2" t="s">
        <v>130</v>
      </c>
      <c r="C87" s="2">
        <v>4.7862999999999998</v>
      </c>
      <c r="D87" s="2">
        <v>22.971599999999999</v>
      </c>
      <c r="E87" s="2">
        <v>2E-3</v>
      </c>
      <c r="F87" s="2">
        <v>0.33169999999999999</v>
      </c>
      <c r="G87" s="2">
        <v>9.6035000000000004</v>
      </c>
      <c r="H87" s="2">
        <v>1.865</v>
      </c>
      <c r="I87" s="2">
        <v>2.3565</v>
      </c>
      <c r="J87" s="2">
        <v>0.51739999999999997</v>
      </c>
      <c r="K87" s="2">
        <v>2.7400000000000001E-2</v>
      </c>
      <c r="L87" s="2">
        <v>1.12E-2</v>
      </c>
      <c r="M87" s="2">
        <v>6.8999999999999999E-3</v>
      </c>
      <c r="N87" s="2">
        <v>1.17E-2</v>
      </c>
      <c r="O87" s="2">
        <v>2.3699999999999999E-2</v>
      </c>
      <c r="P87" s="2" t="s">
        <v>30</v>
      </c>
      <c r="R87">
        <f t="shared" si="14"/>
        <v>4.7328997199999998</v>
      </c>
      <c r="S87">
        <f t="shared" si="15"/>
        <v>27.169033119999998</v>
      </c>
      <c r="T87">
        <f t="shared" si="16"/>
        <v>1.9462000000000001E-3</v>
      </c>
      <c r="U87">
        <f t="shared" si="17"/>
        <v>0.47103556999999996</v>
      </c>
      <c r="V87">
        <f t="shared" si="18"/>
        <v>12.4368307</v>
      </c>
      <c r="W87">
        <f t="shared" si="19"/>
        <v>2.1103875000000003</v>
      </c>
      <c r="X87">
        <f t="shared" si="20"/>
        <v>3.0091679499999997</v>
      </c>
      <c r="Y87">
        <f t="shared" si="21"/>
        <v>0.54713729999999994</v>
      </c>
      <c r="Z87">
        <f t="shared" si="22"/>
        <v>3.9862720000000004E-2</v>
      </c>
      <c r="AA87">
        <f t="shared" si="23"/>
        <v>1.5626560000000001E-2</v>
      </c>
      <c r="AB87">
        <f t="shared" si="24"/>
        <v>7.34426E-3</v>
      </c>
      <c r="AC87">
        <f t="shared" si="25"/>
        <v>1.2112940000000001E-2</v>
      </c>
      <c r="AD87">
        <f t="shared" si="26"/>
        <v>2.2552849999999999E-2</v>
      </c>
      <c r="AE87" s="2" t="str">
        <f t="shared" si="27"/>
        <v>NA</v>
      </c>
    </row>
    <row r="88" spans="1:31" x14ac:dyDescent="0.2">
      <c r="A88" s="6">
        <v>1373.66</v>
      </c>
      <c r="B88" s="2" t="s">
        <v>131</v>
      </c>
      <c r="C88" s="2">
        <v>5.1891999999999996</v>
      </c>
      <c r="D88" s="2">
        <v>24.213999999999999</v>
      </c>
      <c r="E88" s="2">
        <v>2E-3</v>
      </c>
      <c r="F88" s="2">
        <v>0.73750000000000004</v>
      </c>
      <c r="G88" s="2">
        <v>9.4771999999999998</v>
      </c>
      <c r="H88" s="2">
        <v>1.823</v>
      </c>
      <c r="I88" s="2">
        <v>2.4519000000000002</v>
      </c>
      <c r="J88" s="2">
        <v>0.5141</v>
      </c>
      <c r="K88" s="2">
        <v>2.6599999999999999E-2</v>
      </c>
      <c r="L88" s="2">
        <v>1.09E-2</v>
      </c>
      <c r="M88" s="2">
        <v>7.4000000000000003E-3</v>
      </c>
      <c r="N88" s="2">
        <v>1.21E-2</v>
      </c>
      <c r="O88" s="2">
        <v>2.1000000000000001E-2</v>
      </c>
      <c r="P88" s="2" t="s">
        <v>30</v>
      </c>
      <c r="R88">
        <f t="shared" si="14"/>
        <v>5.0569924799999999</v>
      </c>
      <c r="S88">
        <f t="shared" si="15"/>
        <v>28.589344799999999</v>
      </c>
      <c r="T88">
        <f t="shared" si="16"/>
        <v>1.9462000000000001E-3</v>
      </c>
      <c r="U88">
        <f t="shared" si="17"/>
        <v>0.74377375000000012</v>
      </c>
      <c r="V88">
        <f t="shared" si="18"/>
        <v>12.27766744</v>
      </c>
      <c r="W88">
        <f t="shared" si="19"/>
        <v>2.0672325000000003</v>
      </c>
      <c r="X88">
        <f t="shared" si="20"/>
        <v>3.12310417</v>
      </c>
      <c r="Y88">
        <f t="shared" si="21"/>
        <v>0.54370695000000002</v>
      </c>
      <c r="Z88">
        <f t="shared" si="22"/>
        <v>3.8748480000000002E-2</v>
      </c>
      <c r="AA88">
        <f t="shared" si="23"/>
        <v>1.522942E-2</v>
      </c>
      <c r="AB88">
        <f t="shared" si="24"/>
        <v>7.8619600000000012E-3</v>
      </c>
      <c r="AC88">
        <f t="shared" si="25"/>
        <v>1.252022E-2</v>
      </c>
      <c r="AD88">
        <f t="shared" si="26"/>
        <v>2.0040500000000003E-2</v>
      </c>
      <c r="AE88" s="2" t="str">
        <f t="shared" si="27"/>
        <v>NA</v>
      </c>
    </row>
    <row r="89" spans="1:31" x14ac:dyDescent="0.2">
      <c r="A89" s="6">
        <v>1373.76</v>
      </c>
      <c r="B89" s="2" t="s">
        <v>22</v>
      </c>
      <c r="C89" s="2">
        <v>4.6547999999999998</v>
      </c>
      <c r="D89" s="2">
        <v>22.658799999999999</v>
      </c>
      <c r="E89" s="2">
        <v>2.2000000000000001E-3</v>
      </c>
      <c r="F89" s="2">
        <v>0.1406</v>
      </c>
      <c r="G89" s="2">
        <v>8.6069999999999993</v>
      </c>
      <c r="H89" s="2">
        <v>1.8004</v>
      </c>
      <c r="I89" s="2">
        <v>2.4971000000000001</v>
      </c>
      <c r="J89" s="2">
        <v>0.51639999999999997</v>
      </c>
      <c r="K89" s="2">
        <v>2.63E-2</v>
      </c>
      <c r="L89" s="2">
        <v>1.09E-2</v>
      </c>
      <c r="M89" s="2">
        <v>6.3E-3</v>
      </c>
      <c r="N89" s="2">
        <v>1.2E-2</v>
      </c>
      <c r="O89" s="2">
        <v>2.1499999999999998E-2</v>
      </c>
      <c r="P89" s="2">
        <v>4.0000000000000002E-4</v>
      </c>
      <c r="R89">
        <f t="shared" si="14"/>
        <v>4.62712112</v>
      </c>
      <c r="S89">
        <f t="shared" si="15"/>
        <v>26.81144016</v>
      </c>
      <c r="T89">
        <f t="shared" si="16"/>
        <v>2.1358200000000005E-3</v>
      </c>
      <c r="U89">
        <f t="shared" si="17"/>
        <v>0.34259726000000001</v>
      </c>
      <c r="V89">
        <f t="shared" si="18"/>
        <v>11.1810414</v>
      </c>
      <c r="W89">
        <f t="shared" si="19"/>
        <v>2.0440110000000002</v>
      </c>
      <c r="X89">
        <f t="shared" si="20"/>
        <v>3.17708653</v>
      </c>
      <c r="Y89">
        <f t="shared" si="21"/>
        <v>0.54609779999999997</v>
      </c>
      <c r="Z89">
        <f t="shared" si="22"/>
        <v>3.8330639999999999E-2</v>
      </c>
      <c r="AA89">
        <f t="shared" si="23"/>
        <v>1.522942E-2</v>
      </c>
      <c r="AB89">
        <f t="shared" si="24"/>
        <v>6.7230200000000006E-3</v>
      </c>
      <c r="AC89">
        <f t="shared" si="25"/>
        <v>1.2418400000000001E-2</v>
      </c>
      <c r="AD89">
        <f t="shared" si="26"/>
        <v>2.050575E-2</v>
      </c>
      <c r="AE89" s="2">
        <f t="shared" si="27"/>
        <v>4.0000000000000002E-4</v>
      </c>
    </row>
    <row r="90" spans="1:31" x14ac:dyDescent="0.2">
      <c r="A90" s="6">
        <v>1374.27</v>
      </c>
      <c r="B90" s="2" t="s">
        <v>132</v>
      </c>
      <c r="C90" s="2">
        <v>4.5415999999999999</v>
      </c>
      <c r="D90" s="2">
        <v>21.858000000000001</v>
      </c>
      <c r="E90" s="2">
        <v>1.8E-3</v>
      </c>
      <c r="F90" s="2">
        <v>0.25640000000000002</v>
      </c>
      <c r="G90" s="2">
        <v>7.9527000000000001</v>
      </c>
      <c r="H90" s="2">
        <v>1.5987</v>
      </c>
      <c r="I90" s="2">
        <v>3.9144999999999999</v>
      </c>
      <c r="J90" s="2">
        <v>0.49080000000000001</v>
      </c>
      <c r="K90" s="2">
        <v>2.6700000000000002E-2</v>
      </c>
      <c r="L90" s="2">
        <v>1.11E-2</v>
      </c>
      <c r="M90" s="2">
        <v>6.0000000000000001E-3</v>
      </c>
      <c r="N90" s="2">
        <v>1.0800000000000001E-2</v>
      </c>
      <c r="O90" s="2">
        <v>2.2499999999999999E-2</v>
      </c>
      <c r="P90" s="2" t="s">
        <v>30</v>
      </c>
      <c r="R90">
        <f t="shared" si="14"/>
        <v>4.5360630400000002</v>
      </c>
      <c r="S90">
        <f t="shared" si="15"/>
        <v>25.8959656</v>
      </c>
      <c r="T90">
        <f t="shared" si="16"/>
        <v>1.75658E-3</v>
      </c>
      <c r="U90">
        <f t="shared" si="17"/>
        <v>0.42042644000000001</v>
      </c>
      <c r="V90">
        <f t="shared" si="18"/>
        <v>10.35649254</v>
      </c>
      <c r="W90">
        <f t="shared" si="19"/>
        <v>1.8367642500000001</v>
      </c>
      <c r="X90">
        <f t="shared" si="20"/>
        <v>4.8698873499999991</v>
      </c>
      <c r="Y90">
        <f t="shared" si="21"/>
        <v>0.51948660000000002</v>
      </c>
      <c r="Z90">
        <f t="shared" si="22"/>
        <v>3.888776E-2</v>
      </c>
      <c r="AA90">
        <f t="shared" si="23"/>
        <v>1.5494180000000001E-2</v>
      </c>
      <c r="AB90">
        <f t="shared" si="24"/>
        <v>6.4124000000000004E-3</v>
      </c>
      <c r="AC90">
        <f t="shared" si="25"/>
        <v>1.1196560000000001E-2</v>
      </c>
      <c r="AD90">
        <f t="shared" si="26"/>
        <v>2.143625E-2</v>
      </c>
      <c r="AE90" s="2" t="str">
        <f t="shared" si="27"/>
        <v>NA</v>
      </c>
    </row>
    <row r="91" spans="1:31" x14ac:dyDescent="0.2">
      <c r="A91" s="6">
        <v>1374.42</v>
      </c>
      <c r="B91" s="2" t="s">
        <v>133</v>
      </c>
      <c r="C91" s="2">
        <v>4.6458000000000004</v>
      </c>
      <c r="D91" s="2">
        <v>24.666799999999999</v>
      </c>
      <c r="E91" s="2">
        <v>2E-3</v>
      </c>
      <c r="F91" s="2">
        <v>0.41820000000000002</v>
      </c>
      <c r="G91" s="2">
        <v>8.7175999999999991</v>
      </c>
      <c r="H91" s="2">
        <v>1.6235999999999999</v>
      </c>
      <c r="I91" s="2">
        <v>4.0849000000000002</v>
      </c>
      <c r="J91" s="2">
        <v>0.50160000000000005</v>
      </c>
      <c r="K91" s="2">
        <v>2.75E-2</v>
      </c>
      <c r="L91" s="2">
        <v>9.1999999999999998E-3</v>
      </c>
      <c r="M91" s="2">
        <v>7.1000000000000004E-3</v>
      </c>
      <c r="N91" s="2">
        <v>1.06E-2</v>
      </c>
      <c r="O91" s="2">
        <v>2.3E-2</v>
      </c>
      <c r="P91" s="2" t="s">
        <v>30</v>
      </c>
      <c r="R91">
        <f t="shared" si="14"/>
        <v>4.6198815199999999</v>
      </c>
      <c r="S91">
        <f t="shared" si="15"/>
        <v>29.106985760000001</v>
      </c>
      <c r="T91">
        <f t="shared" si="16"/>
        <v>1.9462000000000001E-3</v>
      </c>
      <c r="U91">
        <f t="shared" si="17"/>
        <v>0.52917221999999997</v>
      </c>
      <c r="V91">
        <f t="shared" si="18"/>
        <v>11.32041952</v>
      </c>
      <c r="W91">
        <f t="shared" si="19"/>
        <v>1.862349</v>
      </c>
      <c r="X91">
        <f t="shared" si="20"/>
        <v>5.0733960699999994</v>
      </c>
      <c r="Y91">
        <f t="shared" si="21"/>
        <v>0.53071320000000011</v>
      </c>
      <c r="Z91">
        <f t="shared" si="22"/>
        <v>4.0002000000000003E-2</v>
      </c>
      <c r="AA91">
        <f t="shared" si="23"/>
        <v>1.2978960000000001E-2</v>
      </c>
      <c r="AB91">
        <f t="shared" si="24"/>
        <v>7.551340000000001E-3</v>
      </c>
      <c r="AC91">
        <f t="shared" si="25"/>
        <v>1.099292E-2</v>
      </c>
      <c r="AD91">
        <f t="shared" si="26"/>
        <v>2.1901500000000001E-2</v>
      </c>
      <c r="AE91" s="2" t="str">
        <f t="shared" si="27"/>
        <v>NA</v>
      </c>
    </row>
    <row r="92" spans="1:31" x14ac:dyDescent="0.2">
      <c r="A92" s="6">
        <v>1376.4</v>
      </c>
      <c r="B92" s="2" t="s">
        <v>134</v>
      </c>
      <c r="C92" s="2">
        <v>22.1816</v>
      </c>
      <c r="D92" s="2">
        <v>11.2563</v>
      </c>
      <c r="E92" s="2">
        <v>2.2000000000000001E-3</v>
      </c>
      <c r="F92" s="2">
        <v>0.4985</v>
      </c>
      <c r="G92" s="2">
        <v>4.7050000000000001</v>
      </c>
      <c r="H92" s="2">
        <v>0.53769999999999996</v>
      </c>
      <c r="I92" s="2">
        <v>9.0099</v>
      </c>
      <c r="J92" s="2">
        <v>0.15859999999999999</v>
      </c>
      <c r="K92" s="2">
        <v>1.6799999999999999E-2</v>
      </c>
      <c r="L92" s="2">
        <v>5.3E-3</v>
      </c>
      <c r="M92" s="2">
        <v>2E-3</v>
      </c>
      <c r="N92" s="2">
        <v>4.1999999999999997E-3</v>
      </c>
      <c r="O92" s="2">
        <v>8.8000000000000005E-3</v>
      </c>
      <c r="P92" s="2">
        <v>2.9999999999999997E-4</v>
      </c>
      <c r="R92">
        <f t="shared" si="14"/>
        <v>18.725679039999999</v>
      </c>
      <c r="S92">
        <f t="shared" si="15"/>
        <v>13.776102159999999</v>
      </c>
      <c r="T92">
        <f t="shared" si="16"/>
        <v>2.1358200000000005E-3</v>
      </c>
      <c r="U92">
        <f t="shared" si="17"/>
        <v>0.58314185000000007</v>
      </c>
      <c r="V92">
        <f t="shared" si="18"/>
        <v>6.2637410000000004</v>
      </c>
      <c r="W92">
        <f t="shared" si="19"/>
        <v>0.74658675000000008</v>
      </c>
      <c r="X92">
        <f t="shared" si="20"/>
        <v>10.955323570000001</v>
      </c>
      <c r="Y92">
        <f t="shared" si="21"/>
        <v>0.17416470000000001</v>
      </c>
      <c r="Z92">
        <f t="shared" si="22"/>
        <v>2.509904E-2</v>
      </c>
      <c r="AA92">
        <f t="shared" si="23"/>
        <v>7.8161400000000009E-3</v>
      </c>
      <c r="AB92">
        <f t="shared" si="24"/>
        <v>2.2708000000000003E-3</v>
      </c>
      <c r="AC92">
        <f t="shared" si="25"/>
        <v>4.4764399999999991E-3</v>
      </c>
      <c r="AD92">
        <f t="shared" si="26"/>
        <v>8.6884000000000006E-3</v>
      </c>
      <c r="AE92" s="2">
        <f t="shared" si="27"/>
        <v>2.9999999999999997E-4</v>
      </c>
    </row>
    <row r="93" spans="1:31" x14ac:dyDescent="0.2">
      <c r="A93" s="6">
        <v>1376.4</v>
      </c>
      <c r="B93" s="8" t="s">
        <v>135</v>
      </c>
      <c r="C93" s="8">
        <v>7.4617000000000004</v>
      </c>
      <c r="D93" s="8">
        <v>22.293399999999998</v>
      </c>
      <c r="E93" s="8">
        <v>2E-3</v>
      </c>
      <c r="F93" s="8">
        <v>0.3422</v>
      </c>
      <c r="G93" s="8">
        <v>8.7086000000000006</v>
      </c>
      <c r="H93" s="8">
        <v>1.4831000000000001</v>
      </c>
      <c r="I93" s="8">
        <v>3.1751999999999998</v>
      </c>
      <c r="J93" s="8">
        <v>0.46899999999999997</v>
      </c>
      <c r="K93" s="8">
        <v>2.5700000000000001E-2</v>
      </c>
      <c r="L93" s="8">
        <v>9.5999999999999992E-3</v>
      </c>
      <c r="M93" s="8">
        <v>5.7999999999999996E-3</v>
      </c>
      <c r="N93" s="8">
        <v>1.06E-2</v>
      </c>
      <c r="O93" s="8">
        <v>1.9800000000000002E-2</v>
      </c>
      <c r="P93" s="8" t="s">
        <v>30</v>
      </c>
      <c r="Q93" s="8"/>
      <c r="R93">
        <f t="shared" si="14"/>
        <v>6.8849914800000001</v>
      </c>
      <c r="S93">
        <f t="shared" si="15"/>
        <v>26.393714880000001</v>
      </c>
      <c r="T93">
        <f t="shared" si="16"/>
        <v>1.9462000000000001E-3</v>
      </c>
      <c r="U93">
        <f t="shared" si="17"/>
        <v>0.47809261999999997</v>
      </c>
      <c r="V93">
        <f t="shared" si="18"/>
        <v>11.309077720000001</v>
      </c>
      <c r="W93">
        <f t="shared" si="19"/>
        <v>1.7179852500000001</v>
      </c>
      <c r="X93">
        <f t="shared" si="20"/>
        <v>3.9869413599999994</v>
      </c>
      <c r="Y93">
        <f t="shared" si="21"/>
        <v>0.49682549999999998</v>
      </c>
      <c r="Z93">
        <f t="shared" si="22"/>
        <v>3.7494960000000001E-2</v>
      </c>
      <c r="AA93">
        <f t="shared" si="23"/>
        <v>1.350848E-2</v>
      </c>
      <c r="AB93">
        <f t="shared" si="24"/>
        <v>6.2053199999999994E-3</v>
      </c>
      <c r="AC93">
        <f t="shared" si="25"/>
        <v>1.099292E-2</v>
      </c>
      <c r="AD93">
        <f t="shared" si="26"/>
        <v>1.89239E-2</v>
      </c>
      <c r="AE93" s="2" t="str">
        <f t="shared" si="27"/>
        <v>NA</v>
      </c>
    </row>
    <row r="94" spans="1:31" x14ac:dyDescent="0.2">
      <c r="A94" s="6">
        <v>1377.01</v>
      </c>
      <c r="B94" s="2" t="s">
        <v>136</v>
      </c>
      <c r="C94" s="2">
        <v>4.423</v>
      </c>
      <c r="D94" s="2">
        <v>22.364100000000001</v>
      </c>
      <c r="E94" s="2">
        <v>1.9E-3</v>
      </c>
      <c r="F94" s="2">
        <v>0.26219999999999999</v>
      </c>
      <c r="G94" s="2">
        <v>7.2798999999999996</v>
      </c>
      <c r="H94" s="2">
        <v>1.3784000000000001</v>
      </c>
      <c r="I94" s="2">
        <v>4.8932000000000002</v>
      </c>
      <c r="J94" s="2">
        <v>0.50670000000000004</v>
      </c>
      <c r="K94" s="2">
        <v>2.6499999999999999E-2</v>
      </c>
      <c r="L94" s="2">
        <v>8.9999999999999993E-3</v>
      </c>
      <c r="M94" s="2">
        <v>5.4000000000000003E-3</v>
      </c>
      <c r="N94" s="2">
        <v>9.4999999999999998E-3</v>
      </c>
      <c r="O94" s="2">
        <v>2.4E-2</v>
      </c>
      <c r="P94" s="2">
        <v>2.9999999999999997E-4</v>
      </c>
      <c r="R94">
        <f t="shared" si="14"/>
        <v>4.4406612000000001</v>
      </c>
      <c r="S94">
        <f t="shared" si="15"/>
        <v>26.474539120000003</v>
      </c>
      <c r="T94">
        <f t="shared" si="16"/>
        <v>1.8513900000000001E-3</v>
      </c>
      <c r="U94">
        <f t="shared" si="17"/>
        <v>0.42432461999999999</v>
      </c>
      <c r="V94">
        <f t="shared" si="18"/>
        <v>9.5086299800000003</v>
      </c>
      <c r="W94">
        <f t="shared" si="19"/>
        <v>1.6104060000000002</v>
      </c>
      <c r="X94">
        <f t="shared" si="20"/>
        <v>6.0387487599999998</v>
      </c>
      <c r="Y94">
        <f t="shared" si="21"/>
        <v>0.53601465000000004</v>
      </c>
      <c r="Z94">
        <f t="shared" si="22"/>
        <v>3.8609200000000003E-2</v>
      </c>
      <c r="AA94">
        <f t="shared" si="23"/>
        <v>1.27142E-2</v>
      </c>
      <c r="AB94">
        <f t="shared" si="24"/>
        <v>5.7911600000000001E-3</v>
      </c>
      <c r="AC94">
        <f t="shared" si="25"/>
        <v>9.8729000000000004E-3</v>
      </c>
      <c r="AD94">
        <f t="shared" si="26"/>
        <v>2.2832000000000002E-2</v>
      </c>
      <c r="AE94" s="2">
        <f t="shared" si="27"/>
        <v>2.9999999999999997E-4</v>
      </c>
    </row>
    <row r="95" spans="1:31" x14ac:dyDescent="0.2">
      <c r="A95" s="6">
        <v>1377.32</v>
      </c>
      <c r="B95" s="2" t="s">
        <v>137</v>
      </c>
      <c r="C95" s="2">
        <v>4.1585999999999999</v>
      </c>
      <c r="D95" s="2">
        <v>23.710699999999999</v>
      </c>
      <c r="E95" s="2">
        <v>1.6999999999999999E-3</v>
      </c>
      <c r="F95" s="2">
        <v>9.4700000000000006E-2</v>
      </c>
      <c r="G95" s="2">
        <v>8.2682000000000002</v>
      </c>
      <c r="H95" s="2">
        <v>1.3958999999999999</v>
      </c>
      <c r="I95" s="2">
        <v>4.7319000000000004</v>
      </c>
      <c r="J95" s="2">
        <v>0.50680000000000003</v>
      </c>
      <c r="K95" s="2">
        <v>2.98E-2</v>
      </c>
      <c r="L95" s="2">
        <v>1.0999999999999999E-2</v>
      </c>
      <c r="M95" s="2">
        <v>5.1999999999999998E-3</v>
      </c>
      <c r="N95" s="2">
        <v>9.7999999999999997E-3</v>
      </c>
      <c r="O95" s="2">
        <v>2.2700000000000001E-2</v>
      </c>
      <c r="P95" s="2" t="s">
        <v>30</v>
      </c>
      <c r="R95">
        <f t="shared" si="14"/>
        <v>4.2279778399999994</v>
      </c>
      <c r="S95">
        <f t="shared" si="15"/>
        <v>28.013972240000001</v>
      </c>
      <c r="T95">
        <f t="shared" si="16"/>
        <v>1.6617699999999999E-3</v>
      </c>
      <c r="U95">
        <f t="shared" si="17"/>
        <v>0.31174786999999998</v>
      </c>
      <c r="V95">
        <f t="shared" si="18"/>
        <v>10.75408564</v>
      </c>
      <c r="W95">
        <f t="shared" si="19"/>
        <v>1.6283872500000001</v>
      </c>
      <c r="X95">
        <f t="shared" si="20"/>
        <v>5.8461081699999999</v>
      </c>
      <c r="Y95">
        <f t="shared" si="21"/>
        <v>0.5361186</v>
      </c>
      <c r="Z95">
        <f t="shared" si="22"/>
        <v>4.3205440000000005E-2</v>
      </c>
      <c r="AA95">
        <f t="shared" si="23"/>
        <v>1.53618E-2</v>
      </c>
      <c r="AB95">
        <f t="shared" si="24"/>
        <v>5.5840799999999999E-3</v>
      </c>
      <c r="AC95">
        <f t="shared" si="25"/>
        <v>1.0178360000000001E-2</v>
      </c>
      <c r="AD95">
        <f t="shared" si="26"/>
        <v>2.1622350000000002E-2</v>
      </c>
      <c r="AE95" s="2" t="str">
        <f t="shared" si="27"/>
        <v>NA</v>
      </c>
    </row>
    <row r="96" spans="1:31" x14ac:dyDescent="0.2">
      <c r="A96" s="6">
        <v>1380.54</v>
      </c>
      <c r="B96" s="2" t="s">
        <v>23</v>
      </c>
      <c r="C96" s="2">
        <v>5.2542</v>
      </c>
      <c r="D96" s="2">
        <v>23.232600000000001</v>
      </c>
      <c r="E96" s="2">
        <v>2.7000000000000001E-3</v>
      </c>
      <c r="F96" s="2">
        <v>0.2321</v>
      </c>
      <c r="G96" s="2">
        <v>10.2965</v>
      </c>
      <c r="H96" s="2">
        <v>1.8167</v>
      </c>
      <c r="I96" s="2">
        <v>2.3923000000000001</v>
      </c>
      <c r="J96" s="2">
        <v>0.52070000000000005</v>
      </c>
      <c r="K96" s="2">
        <v>3.0099999999999998E-2</v>
      </c>
      <c r="L96" s="2">
        <v>9.5999999999999992E-3</v>
      </c>
      <c r="M96" s="2">
        <v>8.0999999999999996E-3</v>
      </c>
      <c r="N96" s="2">
        <v>1.2E-2</v>
      </c>
      <c r="O96" s="2">
        <v>1.78E-2</v>
      </c>
      <c r="P96" s="2" t="s">
        <v>30</v>
      </c>
      <c r="R96">
        <f t="shared" si="14"/>
        <v>5.1092784800000004</v>
      </c>
      <c r="S96">
        <f t="shared" si="15"/>
        <v>27.467408320000004</v>
      </c>
      <c r="T96">
        <f t="shared" si="16"/>
        <v>2.6098700000000002E-3</v>
      </c>
      <c r="U96">
        <f t="shared" si="17"/>
        <v>0.40409441000000001</v>
      </c>
      <c r="V96">
        <f t="shared" si="18"/>
        <v>13.310149300000001</v>
      </c>
      <c r="W96">
        <f t="shared" si="19"/>
        <v>2.0607592500000003</v>
      </c>
      <c r="X96">
        <f t="shared" si="20"/>
        <v>3.0519238899999999</v>
      </c>
      <c r="Y96">
        <f t="shared" si="21"/>
        <v>0.55056765000000008</v>
      </c>
      <c r="Z96">
        <f t="shared" si="22"/>
        <v>4.362328E-2</v>
      </c>
      <c r="AA96">
        <f t="shared" si="23"/>
        <v>1.350848E-2</v>
      </c>
      <c r="AB96">
        <f t="shared" si="24"/>
        <v>8.5867400000000007E-3</v>
      </c>
      <c r="AC96">
        <f t="shared" si="25"/>
        <v>1.2418400000000001E-2</v>
      </c>
      <c r="AD96">
        <f t="shared" si="26"/>
        <v>1.7062899999999999E-2</v>
      </c>
      <c r="AE96" s="2" t="str">
        <f t="shared" si="27"/>
        <v>NA</v>
      </c>
    </row>
    <row r="97" spans="1:31" x14ac:dyDescent="0.2">
      <c r="A97" s="6">
        <v>1380.74</v>
      </c>
      <c r="B97" s="2" t="s">
        <v>24</v>
      </c>
      <c r="C97" s="2">
        <v>4.6243999999999996</v>
      </c>
      <c r="D97" s="2">
        <v>24.041799999999999</v>
      </c>
      <c r="E97" s="2">
        <v>2.8E-3</v>
      </c>
      <c r="F97" s="2">
        <v>8.0299999999999996E-2</v>
      </c>
      <c r="G97" s="2">
        <v>10.6274</v>
      </c>
      <c r="H97" s="2">
        <v>1.9610000000000001</v>
      </c>
      <c r="I97" s="2">
        <v>1.577</v>
      </c>
      <c r="J97" s="2">
        <v>0.54400000000000004</v>
      </c>
      <c r="K97" s="2">
        <v>3.44E-2</v>
      </c>
      <c r="L97" s="2">
        <v>9.1000000000000004E-3</v>
      </c>
      <c r="M97" s="2">
        <v>7.7999999999999996E-3</v>
      </c>
      <c r="N97" s="2">
        <v>1.2699999999999999E-2</v>
      </c>
      <c r="O97" s="2">
        <v>1.9699999999999999E-2</v>
      </c>
      <c r="P97" s="2" t="s">
        <v>30</v>
      </c>
      <c r="R97">
        <f t="shared" si="14"/>
        <v>4.6026673599999999</v>
      </c>
      <c r="S97">
        <f t="shared" si="15"/>
        <v>28.39248576</v>
      </c>
      <c r="T97">
        <f t="shared" si="16"/>
        <v>2.7046800000000001E-3</v>
      </c>
      <c r="U97">
        <f t="shared" si="17"/>
        <v>0.30206962999999998</v>
      </c>
      <c r="V97">
        <f t="shared" si="18"/>
        <v>13.72714948</v>
      </c>
      <c r="W97">
        <f t="shared" si="19"/>
        <v>2.2090275000000004</v>
      </c>
      <c r="X97">
        <f t="shared" si="20"/>
        <v>2.0782110999999999</v>
      </c>
      <c r="Y97">
        <f t="shared" si="21"/>
        <v>0.57478800000000008</v>
      </c>
      <c r="Z97">
        <f t="shared" si="22"/>
        <v>4.9612320000000001E-2</v>
      </c>
      <c r="AA97">
        <f t="shared" si="23"/>
        <v>1.2846580000000002E-2</v>
      </c>
      <c r="AB97">
        <f t="shared" si="24"/>
        <v>8.2761200000000014E-3</v>
      </c>
      <c r="AC97">
        <f t="shared" si="25"/>
        <v>1.3131139999999999E-2</v>
      </c>
      <c r="AD97">
        <f t="shared" si="26"/>
        <v>1.883085E-2</v>
      </c>
      <c r="AE97" s="2" t="str">
        <f t="shared" si="27"/>
        <v>NA</v>
      </c>
    </row>
    <row r="98" spans="1:31" x14ac:dyDescent="0.2">
      <c r="A98" s="6">
        <v>1381.56</v>
      </c>
      <c r="B98" s="2" t="s">
        <v>25</v>
      </c>
      <c r="C98" s="2">
        <v>5.0903999999999998</v>
      </c>
      <c r="D98" s="2">
        <v>22.3215</v>
      </c>
      <c r="E98" s="2">
        <v>2.3E-3</v>
      </c>
      <c r="F98" s="2">
        <v>0.21110000000000001</v>
      </c>
      <c r="G98" s="2">
        <v>9.5947999999999993</v>
      </c>
      <c r="H98" s="2">
        <v>1.7217</v>
      </c>
      <c r="I98" s="2">
        <v>2.6871999999999998</v>
      </c>
      <c r="J98" s="2">
        <v>0.51359999999999995</v>
      </c>
      <c r="K98" s="2">
        <v>2.93E-2</v>
      </c>
      <c r="L98" s="2">
        <v>1.0800000000000001E-2</v>
      </c>
      <c r="M98" s="2">
        <v>7.7999999999999996E-3</v>
      </c>
      <c r="N98" s="2">
        <v>1.15E-2</v>
      </c>
      <c r="O98" s="2">
        <v>1.8499999999999999E-2</v>
      </c>
      <c r="P98" s="2" t="s">
        <v>30</v>
      </c>
      <c r="R98">
        <f t="shared" si="14"/>
        <v>4.9775177599999996</v>
      </c>
      <c r="S98">
        <f t="shared" si="15"/>
        <v>26.425838800000001</v>
      </c>
      <c r="T98">
        <f t="shared" si="16"/>
        <v>2.2306300000000004E-3</v>
      </c>
      <c r="U98">
        <f t="shared" si="17"/>
        <v>0.38998031</v>
      </c>
      <c r="V98">
        <f t="shared" si="18"/>
        <v>12.425866959999999</v>
      </c>
      <c r="W98">
        <f t="shared" si="19"/>
        <v>1.9631467500000002</v>
      </c>
      <c r="X98">
        <f t="shared" si="20"/>
        <v>3.4041229599999996</v>
      </c>
      <c r="Y98">
        <f t="shared" si="21"/>
        <v>0.54318719999999998</v>
      </c>
      <c r="Z98">
        <f t="shared" si="22"/>
        <v>4.2509039999999998E-2</v>
      </c>
      <c r="AA98">
        <f t="shared" si="23"/>
        <v>1.5097040000000003E-2</v>
      </c>
      <c r="AB98">
        <f t="shared" si="24"/>
        <v>8.2761200000000014E-3</v>
      </c>
      <c r="AC98">
        <f t="shared" si="25"/>
        <v>1.1909299999999999E-2</v>
      </c>
      <c r="AD98">
        <f t="shared" si="26"/>
        <v>1.7714250000000001E-2</v>
      </c>
      <c r="AE98" s="2" t="str">
        <f t="shared" si="27"/>
        <v>NA</v>
      </c>
    </row>
    <row r="99" spans="1:31" x14ac:dyDescent="0.2">
      <c r="A99" s="6">
        <v>1381.76</v>
      </c>
      <c r="B99" s="2" t="s">
        <v>26</v>
      </c>
      <c r="C99" s="2">
        <v>4.9984000000000002</v>
      </c>
      <c r="D99" s="2">
        <v>22.789300000000001</v>
      </c>
      <c r="E99" s="2">
        <v>2.2000000000000001E-3</v>
      </c>
      <c r="F99" s="2">
        <v>0.16070000000000001</v>
      </c>
      <c r="G99" s="2">
        <v>9.6006999999999998</v>
      </c>
      <c r="H99" s="2">
        <v>1.6631</v>
      </c>
      <c r="I99" s="2">
        <v>3.75</v>
      </c>
      <c r="J99" s="2">
        <v>0.51829999999999998</v>
      </c>
      <c r="K99" s="2">
        <v>2.81E-2</v>
      </c>
      <c r="L99" s="2">
        <v>1.0500000000000001E-2</v>
      </c>
      <c r="M99" s="2">
        <v>6.7000000000000002E-3</v>
      </c>
      <c r="N99" s="2">
        <v>1.12E-2</v>
      </c>
      <c r="O99" s="2">
        <v>1.77E-2</v>
      </c>
      <c r="P99" s="2" t="s">
        <v>30</v>
      </c>
      <c r="R99">
        <f t="shared" si="14"/>
        <v>4.9035129600000005</v>
      </c>
      <c r="S99">
        <f t="shared" si="15"/>
        <v>26.960627760000001</v>
      </c>
      <c r="T99">
        <f t="shared" si="16"/>
        <v>2.1358200000000005E-3</v>
      </c>
      <c r="U99">
        <f t="shared" si="17"/>
        <v>0.35610647000000001</v>
      </c>
      <c r="V99">
        <f t="shared" si="18"/>
        <v>12.43330214</v>
      </c>
      <c r="W99">
        <f t="shared" si="19"/>
        <v>1.9029352500000001</v>
      </c>
      <c r="X99">
        <f t="shared" si="20"/>
        <v>4.6734249999999999</v>
      </c>
      <c r="Y99">
        <f t="shared" si="21"/>
        <v>0.54807285000000006</v>
      </c>
      <c r="Z99">
        <f t="shared" si="22"/>
        <v>4.0837680000000001E-2</v>
      </c>
      <c r="AA99">
        <f t="shared" si="23"/>
        <v>1.4699900000000002E-2</v>
      </c>
      <c r="AB99">
        <f t="shared" si="24"/>
        <v>7.1371800000000008E-3</v>
      </c>
      <c r="AC99">
        <f t="shared" si="25"/>
        <v>1.1603840000000001E-2</v>
      </c>
      <c r="AD99">
        <f t="shared" si="26"/>
        <v>1.6969850000000002E-2</v>
      </c>
      <c r="AE99" s="2" t="str">
        <f t="shared" si="27"/>
        <v>NA</v>
      </c>
    </row>
    <row r="100" spans="1:31" x14ac:dyDescent="0.2">
      <c r="A100" s="6">
        <v>1381.86</v>
      </c>
      <c r="B100" s="2" t="s">
        <v>138</v>
      </c>
      <c r="C100" s="2">
        <v>16.2181</v>
      </c>
      <c r="D100" s="2">
        <v>13.582800000000001</v>
      </c>
      <c r="E100" s="2">
        <v>2.0999999999999999E-3</v>
      </c>
      <c r="F100" s="2">
        <v>0.36</v>
      </c>
      <c r="G100" s="2">
        <v>6.0159000000000002</v>
      </c>
      <c r="H100" s="2">
        <v>0.93300000000000005</v>
      </c>
      <c r="I100" s="2">
        <v>4.1539999999999999</v>
      </c>
      <c r="J100" s="2">
        <v>0.27029999999999998</v>
      </c>
      <c r="K100" s="2">
        <v>1.38E-2</v>
      </c>
      <c r="L100" s="2">
        <v>3.3E-3</v>
      </c>
      <c r="M100" s="2">
        <v>5.0000000000000001E-3</v>
      </c>
      <c r="N100" s="2">
        <v>7.9000000000000008E-3</v>
      </c>
      <c r="O100" s="2">
        <v>1.23E-2</v>
      </c>
      <c r="P100" s="2">
        <v>5.0000000000000001E-4</v>
      </c>
      <c r="R100">
        <f t="shared" si="14"/>
        <v>13.92863964</v>
      </c>
      <c r="S100">
        <f t="shared" si="15"/>
        <v>16.435756960000003</v>
      </c>
      <c r="T100">
        <f t="shared" si="16"/>
        <v>2.0410100000000002E-3</v>
      </c>
      <c r="U100">
        <f t="shared" si="17"/>
        <v>0.49005599999999999</v>
      </c>
      <c r="V100">
        <f t="shared" si="18"/>
        <v>7.9157371800000007</v>
      </c>
      <c r="W100">
        <f t="shared" si="19"/>
        <v>1.1527575000000001</v>
      </c>
      <c r="X100">
        <f t="shared" si="20"/>
        <v>5.1559221999999991</v>
      </c>
      <c r="Y100">
        <f t="shared" si="21"/>
        <v>0.29027684999999998</v>
      </c>
      <c r="Z100">
        <f t="shared" si="22"/>
        <v>2.0920640000000001E-2</v>
      </c>
      <c r="AA100">
        <f t="shared" si="23"/>
        <v>5.168540000000001E-3</v>
      </c>
      <c r="AB100">
        <f t="shared" si="24"/>
        <v>5.3769999999999998E-3</v>
      </c>
      <c r="AC100">
        <f t="shared" si="25"/>
        <v>8.2437800000000009E-3</v>
      </c>
      <c r="AD100">
        <f t="shared" si="26"/>
        <v>1.194515E-2</v>
      </c>
      <c r="AE100" s="2">
        <f t="shared" si="27"/>
        <v>5.0000000000000001E-4</v>
      </c>
    </row>
    <row r="101" spans="1:31" x14ac:dyDescent="0.2">
      <c r="A101" s="6">
        <v>1382.14</v>
      </c>
      <c r="B101" s="2" t="s">
        <v>27</v>
      </c>
      <c r="C101" s="2">
        <v>7.9579000000000004</v>
      </c>
      <c r="D101" s="2">
        <v>20.310099999999998</v>
      </c>
      <c r="E101" s="2">
        <v>2E-3</v>
      </c>
      <c r="F101" s="2">
        <v>0.3382</v>
      </c>
      <c r="G101" s="2">
        <v>9.7268000000000008</v>
      </c>
      <c r="H101" s="2">
        <v>1.5012000000000001</v>
      </c>
      <c r="I101" s="2">
        <v>4.0675999999999997</v>
      </c>
      <c r="J101" s="2">
        <v>0.43819999999999998</v>
      </c>
      <c r="K101" s="2">
        <v>3.0599999999999999E-2</v>
      </c>
      <c r="L101" s="2">
        <v>8.8999999999999999E-3</v>
      </c>
      <c r="M101" s="2">
        <v>6.7999999999999996E-3</v>
      </c>
      <c r="N101" s="2">
        <v>9.7999999999999997E-3</v>
      </c>
      <c r="O101" s="2">
        <v>1.6500000000000001E-2</v>
      </c>
      <c r="P101" s="2" t="s">
        <v>30</v>
      </c>
      <c r="R101">
        <f t="shared" si="14"/>
        <v>7.2841347600000006</v>
      </c>
      <c r="S101">
        <f t="shared" si="15"/>
        <v>24.126406320000001</v>
      </c>
      <c r="T101">
        <f t="shared" si="16"/>
        <v>1.9462000000000001E-3</v>
      </c>
      <c r="U101">
        <f t="shared" si="17"/>
        <v>0.47540421999999999</v>
      </c>
      <c r="V101">
        <f t="shared" si="18"/>
        <v>12.592213360000001</v>
      </c>
      <c r="W101">
        <f t="shared" si="19"/>
        <v>1.7365830000000002</v>
      </c>
      <c r="X101">
        <f t="shared" si="20"/>
        <v>5.0527346799999995</v>
      </c>
      <c r="Y101">
        <f t="shared" si="21"/>
        <v>0.46480889999999997</v>
      </c>
      <c r="Z101">
        <f t="shared" si="22"/>
        <v>4.431968E-2</v>
      </c>
      <c r="AA101">
        <f t="shared" si="23"/>
        <v>1.2581820000000001E-2</v>
      </c>
      <c r="AB101">
        <f t="shared" si="24"/>
        <v>7.24072E-3</v>
      </c>
      <c r="AC101">
        <f t="shared" si="25"/>
        <v>1.0178360000000001E-2</v>
      </c>
      <c r="AD101">
        <f t="shared" si="26"/>
        <v>1.5853249999999999E-2</v>
      </c>
      <c r="AE101" s="2" t="str">
        <f t="shared" si="27"/>
        <v>NA</v>
      </c>
    </row>
    <row r="102" spans="1:31" x14ac:dyDescent="0.2">
      <c r="A102" s="6">
        <v>1382.42</v>
      </c>
      <c r="B102" s="2" t="s">
        <v>28</v>
      </c>
      <c r="C102" s="2">
        <v>4.2926000000000002</v>
      </c>
      <c r="D102" s="2">
        <v>20.267199999999999</v>
      </c>
      <c r="E102" s="2">
        <v>2E-3</v>
      </c>
      <c r="F102" s="2">
        <v>0.96609999999999996</v>
      </c>
      <c r="G102" s="2">
        <v>9.7492999999999999</v>
      </c>
      <c r="H102" s="2">
        <v>1.597</v>
      </c>
      <c r="I102" s="2">
        <v>4.1196999999999999</v>
      </c>
      <c r="J102" s="2">
        <v>0.49049999999999999</v>
      </c>
      <c r="K102" s="2">
        <v>2.6200000000000001E-2</v>
      </c>
      <c r="L102" s="2">
        <v>9.9000000000000008E-3</v>
      </c>
      <c r="M102" s="2">
        <v>6.3E-3</v>
      </c>
      <c r="N102" s="2">
        <v>1.03E-2</v>
      </c>
      <c r="O102" s="2">
        <v>1.61E-2</v>
      </c>
      <c r="P102" s="2" t="s">
        <v>30</v>
      </c>
      <c r="R102">
        <f t="shared" si="14"/>
        <v>4.3357674399999997</v>
      </c>
      <c r="S102">
        <f t="shared" si="15"/>
        <v>24.077363040000002</v>
      </c>
      <c r="T102">
        <f t="shared" si="16"/>
        <v>1.9462000000000001E-3</v>
      </c>
      <c r="U102">
        <f t="shared" si="17"/>
        <v>0.89741581000000004</v>
      </c>
      <c r="V102">
        <f t="shared" si="18"/>
        <v>12.62056786</v>
      </c>
      <c r="W102">
        <f t="shared" si="19"/>
        <v>1.8350175</v>
      </c>
      <c r="X102">
        <f t="shared" si="20"/>
        <v>5.1149577099999997</v>
      </c>
      <c r="Y102">
        <f t="shared" si="21"/>
        <v>0.51917475000000002</v>
      </c>
      <c r="Z102">
        <f t="shared" si="22"/>
        <v>3.8191360000000001E-2</v>
      </c>
      <c r="AA102">
        <f t="shared" si="23"/>
        <v>1.3905620000000002E-2</v>
      </c>
      <c r="AB102">
        <f t="shared" si="24"/>
        <v>6.7230200000000006E-3</v>
      </c>
      <c r="AC102">
        <f t="shared" si="25"/>
        <v>1.0687460000000001E-2</v>
      </c>
      <c r="AD102">
        <f t="shared" si="26"/>
        <v>1.548105E-2</v>
      </c>
      <c r="AE102" s="2" t="str">
        <f t="shared" si="27"/>
        <v>NA</v>
      </c>
    </row>
    <row r="103" spans="1:31" x14ac:dyDescent="0.2">
      <c r="A103" s="6">
        <v>1383.08</v>
      </c>
      <c r="B103" s="2" t="s">
        <v>139</v>
      </c>
      <c r="C103" s="2">
        <v>4.5304000000000002</v>
      </c>
      <c r="D103" s="2">
        <v>22.315100000000001</v>
      </c>
      <c r="E103" s="2">
        <v>1.9E-3</v>
      </c>
      <c r="F103" s="2">
        <v>0.44359999999999999</v>
      </c>
      <c r="G103" s="2">
        <v>8.3701000000000008</v>
      </c>
      <c r="H103" s="2">
        <v>1.5878000000000001</v>
      </c>
      <c r="I103" s="2">
        <v>4.7767999999999997</v>
      </c>
      <c r="J103" s="2">
        <v>0.47120000000000001</v>
      </c>
      <c r="K103" s="2">
        <v>2.6200000000000001E-2</v>
      </c>
      <c r="L103" s="2">
        <v>1.0699999999999999E-2</v>
      </c>
      <c r="M103" s="2">
        <v>5.4000000000000003E-3</v>
      </c>
      <c r="N103" s="2">
        <v>1.14E-2</v>
      </c>
      <c r="O103" s="2">
        <v>1.7000000000000001E-2</v>
      </c>
      <c r="P103" s="2" t="s">
        <v>30</v>
      </c>
      <c r="R103">
        <f t="shared" si="14"/>
        <v>4.5270537600000003</v>
      </c>
      <c r="S103">
        <f t="shared" si="15"/>
        <v>26.418522320000001</v>
      </c>
      <c r="T103">
        <f t="shared" si="16"/>
        <v>1.8513900000000001E-3</v>
      </c>
      <c r="U103">
        <f t="shared" si="17"/>
        <v>0.54624355999999996</v>
      </c>
      <c r="V103">
        <f t="shared" si="18"/>
        <v>10.882500020000002</v>
      </c>
      <c r="W103">
        <f t="shared" si="19"/>
        <v>1.8255645000000003</v>
      </c>
      <c r="X103">
        <f t="shared" si="20"/>
        <v>5.8997322399999987</v>
      </c>
      <c r="Y103">
        <f t="shared" si="21"/>
        <v>0.49911240000000001</v>
      </c>
      <c r="Z103">
        <f t="shared" si="22"/>
        <v>3.8191360000000001E-2</v>
      </c>
      <c r="AA103">
        <f t="shared" si="23"/>
        <v>1.4964660000000001E-2</v>
      </c>
      <c r="AB103">
        <f t="shared" si="24"/>
        <v>5.7911600000000001E-3</v>
      </c>
      <c r="AC103">
        <f t="shared" si="25"/>
        <v>1.180748E-2</v>
      </c>
      <c r="AD103">
        <f t="shared" si="26"/>
        <v>1.6318500000000003E-2</v>
      </c>
      <c r="AE103" s="2" t="str">
        <f t="shared" si="27"/>
        <v>NA</v>
      </c>
    </row>
    <row r="104" spans="1:31" x14ac:dyDescent="0.2">
      <c r="A104" s="6">
        <v>1383.31</v>
      </c>
      <c r="B104" s="2" t="s">
        <v>140</v>
      </c>
      <c r="C104" s="2">
        <v>5.0414000000000003</v>
      </c>
      <c r="D104" s="2">
        <v>23.4239</v>
      </c>
      <c r="E104" s="2">
        <v>2.8999999999999998E-3</v>
      </c>
      <c r="F104" s="2">
        <v>1.2079</v>
      </c>
      <c r="G104" s="2">
        <v>11.036</v>
      </c>
      <c r="H104" s="2">
        <v>1.6972</v>
      </c>
      <c r="I104" s="2">
        <v>1.7968999999999999</v>
      </c>
      <c r="J104" s="2">
        <v>0.54190000000000005</v>
      </c>
      <c r="K104" s="2">
        <v>3.1600000000000003E-2</v>
      </c>
      <c r="L104" s="2">
        <v>1.0500000000000001E-2</v>
      </c>
      <c r="M104" s="2">
        <v>7.9000000000000008E-3</v>
      </c>
      <c r="N104" s="2">
        <v>1.21E-2</v>
      </c>
      <c r="O104" s="2">
        <v>1.78E-2</v>
      </c>
      <c r="P104" s="2" t="s">
        <v>30</v>
      </c>
      <c r="R104">
        <f t="shared" si="14"/>
        <v>4.9381021599999997</v>
      </c>
      <c r="S104">
        <f t="shared" si="15"/>
        <v>27.686102480000002</v>
      </c>
      <c r="T104">
        <f t="shared" si="16"/>
        <v>2.79949E-3</v>
      </c>
      <c r="U104">
        <f t="shared" si="17"/>
        <v>1.0599295899999999</v>
      </c>
      <c r="V104">
        <f t="shared" si="18"/>
        <v>14.242067199999999</v>
      </c>
      <c r="W104">
        <f t="shared" si="19"/>
        <v>1.9379730000000002</v>
      </c>
      <c r="X104">
        <f t="shared" si="20"/>
        <v>2.3408376699999995</v>
      </c>
      <c r="Y104">
        <f t="shared" si="21"/>
        <v>0.57260505000000006</v>
      </c>
      <c r="Z104">
        <f t="shared" si="22"/>
        <v>4.5712480000000007E-2</v>
      </c>
      <c r="AA104">
        <f t="shared" si="23"/>
        <v>1.4699900000000002E-2</v>
      </c>
      <c r="AB104">
        <f t="shared" si="24"/>
        <v>8.3796600000000023E-3</v>
      </c>
      <c r="AC104">
        <f t="shared" si="25"/>
        <v>1.252022E-2</v>
      </c>
      <c r="AD104">
        <f t="shared" si="26"/>
        <v>1.7062899999999999E-2</v>
      </c>
      <c r="AE104" s="2" t="str">
        <f t="shared" si="27"/>
        <v>NA</v>
      </c>
    </row>
    <row r="105" spans="1:31" x14ac:dyDescent="0.2">
      <c r="A105" s="6">
        <v>1383.41</v>
      </c>
      <c r="B105" s="2" t="s">
        <v>141</v>
      </c>
      <c r="C105" s="2">
        <v>4.8360000000000003</v>
      </c>
      <c r="D105" s="2">
        <v>21.143599999999999</v>
      </c>
      <c r="E105" s="2">
        <v>2.5999999999999999E-3</v>
      </c>
      <c r="F105" s="2">
        <v>2.5493000000000001</v>
      </c>
      <c r="G105" s="2">
        <v>10.211499999999999</v>
      </c>
      <c r="H105" s="2">
        <v>1.7664</v>
      </c>
      <c r="I105" s="2">
        <v>2.0085999999999999</v>
      </c>
      <c r="J105" s="2">
        <v>0.49270000000000003</v>
      </c>
      <c r="K105" s="2">
        <v>3.0099999999999998E-2</v>
      </c>
      <c r="L105" s="2">
        <v>1.09E-2</v>
      </c>
      <c r="M105" s="2">
        <v>7.4000000000000003E-3</v>
      </c>
      <c r="N105" s="2">
        <v>1.1900000000000001E-2</v>
      </c>
      <c r="O105" s="2">
        <v>1.6899999999999998E-2</v>
      </c>
      <c r="P105" s="2" t="s">
        <v>30</v>
      </c>
      <c r="R105">
        <f t="shared" si="14"/>
        <v>4.7728783999999997</v>
      </c>
      <c r="S105">
        <f t="shared" si="15"/>
        <v>25.079263520000001</v>
      </c>
      <c r="T105">
        <f t="shared" si="16"/>
        <v>2.51506E-3</v>
      </c>
      <c r="U105">
        <f t="shared" si="17"/>
        <v>1.9614845300000001</v>
      </c>
      <c r="V105">
        <f t="shared" si="18"/>
        <v>13.203032299999999</v>
      </c>
      <c r="W105">
        <f t="shared" si="19"/>
        <v>2.0090760000000003</v>
      </c>
      <c r="X105">
        <f t="shared" si="20"/>
        <v>2.5936709799999997</v>
      </c>
      <c r="Y105">
        <f t="shared" si="21"/>
        <v>0.52146165</v>
      </c>
      <c r="Z105">
        <f t="shared" si="22"/>
        <v>4.362328E-2</v>
      </c>
      <c r="AA105">
        <f t="shared" si="23"/>
        <v>1.522942E-2</v>
      </c>
      <c r="AB105">
        <f t="shared" si="24"/>
        <v>7.8619600000000012E-3</v>
      </c>
      <c r="AC105">
        <f t="shared" si="25"/>
        <v>1.2316580000000001E-2</v>
      </c>
      <c r="AD105">
        <f t="shared" si="26"/>
        <v>1.6225449999999999E-2</v>
      </c>
      <c r="AE105" s="2" t="str">
        <f t="shared" si="27"/>
        <v>NA</v>
      </c>
    </row>
    <row r="106" spans="1:31" x14ac:dyDescent="0.2">
      <c r="A106" s="6">
        <v>1383.67</v>
      </c>
      <c r="B106" s="2" t="s">
        <v>142</v>
      </c>
      <c r="C106" s="2">
        <v>5.0388000000000002</v>
      </c>
      <c r="D106" s="2">
        <v>22.8492</v>
      </c>
      <c r="E106" s="2">
        <v>2.5999999999999999E-3</v>
      </c>
      <c r="F106" s="2">
        <v>0.16969999999999999</v>
      </c>
      <c r="G106" s="2">
        <v>10.800800000000001</v>
      </c>
      <c r="H106" s="2">
        <v>1.8029999999999999</v>
      </c>
      <c r="I106" s="2">
        <v>0.84109999999999996</v>
      </c>
      <c r="J106" s="2">
        <v>0.56820000000000004</v>
      </c>
      <c r="K106" s="2">
        <v>3.0499999999999999E-2</v>
      </c>
      <c r="L106" s="2">
        <v>1.2500000000000001E-2</v>
      </c>
      <c r="M106" s="2">
        <v>7.7000000000000002E-3</v>
      </c>
      <c r="N106" s="2">
        <v>1.38E-2</v>
      </c>
      <c r="O106" s="2">
        <v>1.78E-2</v>
      </c>
      <c r="P106" s="2" t="s">
        <v>30</v>
      </c>
      <c r="R106">
        <f t="shared" si="14"/>
        <v>4.9360107200000005</v>
      </c>
      <c r="S106">
        <f t="shared" si="15"/>
        <v>27.029105440000002</v>
      </c>
      <c r="T106">
        <f t="shared" si="16"/>
        <v>2.51506E-3</v>
      </c>
      <c r="U106">
        <f t="shared" si="17"/>
        <v>0.36215536999999998</v>
      </c>
      <c r="V106">
        <f t="shared" si="18"/>
        <v>13.94566816</v>
      </c>
      <c r="W106">
        <f t="shared" si="19"/>
        <v>2.0466825000000002</v>
      </c>
      <c r="X106">
        <f t="shared" si="20"/>
        <v>1.19932573</v>
      </c>
      <c r="Y106">
        <f t="shared" si="21"/>
        <v>0.59994390000000009</v>
      </c>
      <c r="Z106">
        <f t="shared" si="22"/>
        <v>4.4180400000000002E-2</v>
      </c>
      <c r="AA106">
        <f t="shared" si="23"/>
        <v>1.7347500000000002E-2</v>
      </c>
      <c r="AB106">
        <f t="shared" si="24"/>
        <v>8.1725800000000022E-3</v>
      </c>
      <c r="AC106">
        <f t="shared" si="25"/>
        <v>1.4251160000000001E-2</v>
      </c>
      <c r="AD106">
        <f t="shared" si="26"/>
        <v>1.7062899999999999E-2</v>
      </c>
      <c r="AE106" s="2" t="str">
        <f t="shared" si="27"/>
        <v>NA</v>
      </c>
    </row>
    <row r="107" spans="1:31" x14ac:dyDescent="0.2">
      <c r="A107" s="6">
        <v>1383.79</v>
      </c>
      <c r="B107" s="2" t="s">
        <v>143</v>
      </c>
      <c r="C107" s="2">
        <v>4.5446</v>
      </c>
      <c r="D107" s="2">
        <v>23.139900000000001</v>
      </c>
      <c r="E107" s="2">
        <v>2.0999999999999999E-3</v>
      </c>
      <c r="F107" s="2">
        <v>0.123</v>
      </c>
      <c r="G107" s="2">
        <v>10.494199999999999</v>
      </c>
      <c r="H107" s="2">
        <v>1.8920999999999999</v>
      </c>
      <c r="I107" s="2">
        <v>1.6196999999999999</v>
      </c>
      <c r="J107" s="2">
        <v>0.52939999999999998</v>
      </c>
      <c r="K107" s="2">
        <v>3.0700000000000002E-2</v>
      </c>
      <c r="L107" s="2">
        <v>1.01E-2</v>
      </c>
      <c r="M107" s="2">
        <v>6.4000000000000003E-3</v>
      </c>
      <c r="N107" s="2">
        <v>1.3100000000000001E-2</v>
      </c>
      <c r="O107" s="2">
        <v>1.7600000000000001E-2</v>
      </c>
      <c r="P107" s="2" t="s">
        <v>30</v>
      </c>
      <c r="R107">
        <f t="shared" si="14"/>
        <v>4.5384762399999996</v>
      </c>
      <c r="S107">
        <f t="shared" si="15"/>
        <v>27.361433680000001</v>
      </c>
      <c r="T107">
        <f t="shared" si="16"/>
        <v>2.0410100000000002E-3</v>
      </c>
      <c r="U107">
        <f t="shared" si="17"/>
        <v>0.33076830000000002</v>
      </c>
      <c r="V107">
        <f t="shared" si="18"/>
        <v>13.559290839999999</v>
      </c>
      <c r="W107">
        <f t="shared" si="19"/>
        <v>2.1382327500000002</v>
      </c>
      <c r="X107">
        <f t="shared" si="20"/>
        <v>2.1292077099999998</v>
      </c>
      <c r="Y107">
        <f t="shared" si="21"/>
        <v>0.55961130000000003</v>
      </c>
      <c r="Z107">
        <f t="shared" si="22"/>
        <v>4.4458960000000006E-2</v>
      </c>
      <c r="AA107">
        <f t="shared" si="23"/>
        <v>1.4170380000000002E-2</v>
      </c>
      <c r="AB107">
        <f t="shared" si="24"/>
        <v>6.8265600000000006E-3</v>
      </c>
      <c r="AC107">
        <f t="shared" si="25"/>
        <v>1.3538420000000001E-2</v>
      </c>
      <c r="AD107">
        <f t="shared" si="26"/>
        <v>1.6876800000000001E-2</v>
      </c>
      <c r="AE107" s="2" t="str">
        <f t="shared" si="27"/>
        <v>NA</v>
      </c>
    </row>
    <row r="108" spans="1:31" x14ac:dyDescent="0.2">
      <c r="A108" s="6">
        <v>1383.97</v>
      </c>
      <c r="B108" s="2" t="s">
        <v>144</v>
      </c>
      <c r="C108" s="2">
        <v>4.7640000000000002</v>
      </c>
      <c r="D108" s="2">
        <v>18.5732</v>
      </c>
      <c r="E108" s="2">
        <v>2.3E-3</v>
      </c>
      <c r="F108" s="2">
        <v>3.0347</v>
      </c>
      <c r="G108" s="2">
        <v>8.7626000000000008</v>
      </c>
      <c r="H108" s="2">
        <v>1.7696000000000001</v>
      </c>
      <c r="I108" s="2">
        <v>3.0148999999999999</v>
      </c>
      <c r="J108" s="2">
        <v>0.49399999999999999</v>
      </c>
      <c r="K108" s="2">
        <v>3.0499999999999999E-2</v>
      </c>
      <c r="L108" s="2">
        <v>9.2999999999999992E-3</v>
      </c>
      <c r="M108" s="2">
        <v>6.4000000000000003E-3</v>
      </c>
      <c r="N108" s="2">
        <v>1.26E-2</v>
      </c>
      <c r="O108" s="2">
        <v>1.6899999999999998E-2</v>
      </c>
      <c r="P108" s="2" t="s">
        <v>30</v>
      </c>
      <c r="R108">
        <f t="shared" si="14"/>
        <v>4.7149616000000005</v>
      </c>
      <c r="S108">
        <f t="shared" si="15"/>
        <v>22.14078224</v>
      </c>
      <c r="T108">
        <f t="shared" si="16"/>
        <v>2.2306300000000004E-3</v>
      </c>
      <c r="U108">
        <f t="shared" si="17"/>
        <v>2.2877218699999999</v>
      </c>
      <c r="V108">
        <f t="shared" si="18"/>
        <v>11.377128520000001</v>
      </c>
      <c r="W108">
        <f t="shared" si="19"/>
        <v>2.0123640000000003</v>
      </c>
      <c r="X108">
        <f t="shared" si="20"/>
        <v>3.7954950699999994</v>
      </c>
      <c r="Y108">
        <f t="shared" si="21"/>
        <v>0.52281299999999997</v>
      </c>
      <c r="Z108">
        <f t="shared" si="22"/>
        <v>4.4180400000000002E-2</v>
      </c>
      <c r="AA108">
        <f t="shared" si="23"/>
        <v>1.3111340000000001E-2</v>
      </c>
      <c r="AB108">
        <f t="shared" si="24"/>
        <v>6.8265600000000006E-3</v>
      </c>
      <c r="AC108">
        <f t="shared" si="25"/>
        <v>1.302932E-2</v>
      </c>
      <c r="AD108">
        <f t="shared" si="26"/>
        <v>1.6225449999999999E-2</v>
      </c>
      <c r="AE108" s="2" t="str">
        <f t="shared" si="27"/>
        <v>NA</v>
      </c>
    </row>
    <row r="109" spans="1:31" x14ac:dyDescent="0.2">
      <c r="A109" s="6">
        <v>1384.17</v>
      </c>
      <c r="B109" s="2" t="s">
        <v>145</v>
      </c>
      <c r="C109" s="2">
        <v>4.6933999999999996</v>
      </c>
      <c r="D109" s="2">
        <v>24.820799999999998</v>
      </c>
      <c r="E109" s="2">
        <v>3.3E-3</v>
      </c>
      <c r="F109" s="2">
        <v>0.37169999999999997</v>
      </c>
      <c r="G109" s="2">
        <v>10.157500000000001</v>
      </c>
      <c r="H109" s="2">
        <v>1.8937999999999999</v>
      </c>
      <c r="I109" s="2">
        <v>1.8748</v>
      </c>
      <c r="J109" s="2">
        <v>0.54049999999999998</v>
      </c>
      <c r="K109" s="2">
        <v>3.39E-2</v>
      </c>
      <c r="L109" s="2">
        <v>8.9999999999999993E-3</v>
      </c>
      <c r="M109" s="2">
        <v>6.6E-3</v>
      </c>
      <c r="N109" s="2">
        <v>1.26E-2</v>
      </c>
      <c r="O109" s="2">
        <v>1.83E-2</v>
      </c>
      <c r="P109" s="2" t="s">
        <v>30</v>
      </c>
      <c r="R109">
        <f t="shared" si="14"/>
        <v>4.6581709599999996</v>
      </c>
      <c r="S109">
        <f t="shared" si="15"/>
        <v>29.283038559999998</v>
      </c>
      <c r="T109">
        <f t="shared" si="16"/>
        <v>3.1787300000000003E-3</v>
      </c>
      <c r="U109">
        <f t="shared" si="17"/>
        <v>0.49791956999999998</v>
      </c>
      <c r="V109">
        <f t="shared" si="18"/>
        <v>13.1349815</v>
      </c>
      <c r="W109">
        <f t="shared" si="19"/>
        <v>2.1399794999999999</v>
      </c>
      <c r="X109">
        <f t="shared" si="20"/>
        <v>2.4338736399999998</v>
      </c>
      <c r="Y109">
        <f t="shared" si="21"/>
        <v>0.57114975000000001</v>
      </c>
      <c r="Z109">
        <f t="shared" si="22"/>
        <v>4.8915920000000002E-2</v>
      </c>
      <c r="AA109">
        <f t="shared" si="23"/>
        <v>1.27142E-2</v>
      </c>
      <c r="AB109">
        <f t="shared" si="24"/>
        <v>7.0336399999999999E-3</v>
      </c>
      <c r="AC109">
        <f t="shared" si="25"/>
        <v>1.302932E-2</v>
      </c>
      <c r="AD109">
        <f t="shared" si="26"/>
        <v>1.7528149999999999E-2</v>
      </c>
      <c r="AE109" s="2" t="str">
        <f t="shared" si="27"/>
        <v>NA</v>
      </c>
    </row>
    <row r="110" spans="1:31" x14ac:dyDescent="0.2">
      <c r="A110" s="6">
        <v>1385.01</v>
      </c>
      <c r="B110" s="2" t="s">
        <v>146</v>
      </c>
      <c r="C110" s="2">
        <v>4.7659000000000002</v>
      </c>
      <c r="D110" s="2">
        <v>19.280799999999999</v>
      </c>
      <c r="E110" s="2">
        <v>3.0000000000000001E-3</v>
      </c>
      <c r="F110" s="2">
        <v>2.7197</v>
      </c>
      <c r="G110" s="2">
        <v>8.4029000000000007</v>
      </c>
      <c r="H110" s="2">
        <v>1.6538999999999999</v>
      </c>
      <c r="I110" s="2">
        <v>5.0275999999999996</v>
      </c>
      <c r="J110" s="2">
        <v>0.58509999999999995</v>
      </c>
      <c r="K110" s="2">
        <v>3.2399999999999998E-2</v>
      </c>
      <c r="L110" s="2">
        <v>9.9000000000000008E-3</v>
      </c>
      <c r="M110" s="2">
        <v>7.9000000000000008E-3</v>
      </c>
      <c r="N110" s="2">
        <v>1.2699999999999999E-2</v>
      </c>
      <c r="O110" s="2">
        <v>1.7100000000000001E-2</v>
      </c>
      <c r="P110" s="2" t="s">
        <v>30</v>
      </c>
      <c r="R110">
        <f t="shared" si="14"/>
        <v>4.7164899600000005</v>
      </c>
      <c r="S110">
        <f t="shared" si="15"/>
        <v>22.94971056</v>
      </c>
      <c r="T110">
        <f t="shared" si="16"/>
        <v>2.8943000000000003E-3</v>
      </c>
      <c r="U110">
        <f t="shared" si="17"/>
        <v>2.0760103700000001</v>
      </c>
      <c r="V110">
        <f t="shared" si="18"/>
        <v>10.923834580000001</v>
      </c>
      <c r="W110">
        <f t="shared" si="19"/>
        <v>1.8934822499999999</v>
      </c>
      <c r="X110">
        <f t="shared" si="20"/>
        <v>6.1992626799999986</v>
      </c>
      <c r="Y110">
        <f t="shared" si="21"/>
        <v>0.61751144999999996</v>
      </c>
      <c r="Z110">
        <f t="shared" si="22"/>
        <v>4.6826720000000002E-2</v>
      </c>
      <c r="AA110">
        <f t="shared" si="23"/>
        <v>1.3905620000000002E-2</v>
      </c>
      <c r="AB110">
        <f t="shared" si="24"/>
        <v>8.3796600000000023E-3</v>
      </c>
      <c r="AC110">
        <f t="shared" si="25"/>
        <v>1.3131139999999999E-2</v>
      </c>
      <c r="AD110">
        <f t="shared" si="26"/>
        <v>1.641155E-2</v>
      </c>
      <c r="AE110" s="2" t="str">
        <f t="shared" si="27"/>
        <v>NA</v>
      </c>
    </row>
    <row r="111" spans="1:31" x14ac:dyDescent="0.2">
      <c r="A111" s="6">
        <v>1386.21</v>
      </c>
      <c r="B111" s="2" t="s">
        <v>147</v>
      </c>
      <c r="C111" s="2">
        <v>4.5526</v>
      </c>
      <c r="D111" s="2">
        <v>24.055299999999999</v>
      </c>
      <c r="E111" s="2">
        <v>3.0000000000000001E-3</v>
      </c>
      <c r="F111" s="2">
        <v>0.28310000000000002</v>
      </c>
      <c r="G111" s="2">
        <v>9.8828999999999994</v>
      </c>
      <c r="H111" s="2">
        <v>1.881</v>
      </c>
      <c r="I111" s="2">
        <v>1.5003</v>
      </c>
      <c r="J111" s="2">
        <v>0.54659999999999997</v>
      </c>
      <c r="K111" s="2">
        <v>3.1399999999999997E-2</v>
      </c>
      <c r="L111" s="2">
        <v>9.5999999999999992E-3</v>
      </c>
      <c r="M111" s="2">
        <v>7.9000000000000008E-3</v>
      </c>
      <c r="N111" s="2">
        <v>1.2999999999999999E-2</v>
      </c>
      <c r="O111" s="2">
        <v>1.8700000000000001E-2</v>
      </c>
      <c r="P111" s="2" t="s">
        <v>30</v>
      </c>
      <c r="R111">
        <f t="shared" si="14"/>
        <v>4.5449114399999999</v>
      </c>
      <c r="S111">
        <f t="shared" si="15"/>
        <v>28.40791896</v>
      </c>
      <c r="T111">
        <f t="shared" si="16"/>
        <v>2.8943000000000003E-3</v>
      </c>
      <c r="U111">
        <f t="shared" si="17"/>
        <v>0.43837151000000002</v>
      </c>
      <c r="V111">
        <f t="shared" si="18"/>
        <v>12.788930579999999</v>
      </c>
      <c r="W111">
        <f t="shared" si="19"/>
        <v>2.1268275000000001</v>
      </c>
      <c r="X111">
        <f t="shared" si="20"/>
        <v>1.9866082899999999</v>
      </c>
      <c r="Y111">
        <f t="shared" si="21"/>
        <v>0.57749070000000002</v>
      </c>
      <c r="Z111">
        <f t="shared" si="22"/>
        <v>4.5433919999999996E-2</v>
      </c>
      <c r="AA111">
        <f t="shared" si="23"/>
        <v>1.350848E-2</v>
      </c>
      <c r="AB111">
        <f t="shared" si="24"/>
        <v>8.3796600000000023E-3</v>
      </c>
      <c r="AC111">
        <f t="shared" si="25"/>
        <v>1.34366E-2</v>
      </c>
      <c r="AD111">
        <f t="shared" si="26"/>
        <v>1.7900350000000002E-2</v>
      </c>
      <c r="AE111" s="2" t="str">
        <f t="shared" si="27"/>
        <v>NA</v>
      </c>
    </row>
    <row r="112" spans="1:31" x14ac:dyDescent="0.2">
      <c r="A112" s="6">
        <v>1386.38</v>
      </c>
      <c r="B112" s="2" t="s">
        <v>148</v>
      </c>
      <c r="C112" s="2">
        <v>4.6090999999999998</v>
      </c>
      <c r="D112" s="2">
        <v>22.0989</v>
      </c>
      <c r="E112" s="2">
        <v>2.2000000000000001E-3</v>
      </c>
      <c r="F112" s="2">
        <v>0.51670000000000005</v>
      </c>
      <c r="G112" s="2">
        <v>9.9235000000000007</v>
      </c>
      <c r="H112" s="2">
        <v>1.9412</v>
      </c>
      <c r="I112" s="2">
        <v>2.9512</v>
      </c>
      <c r="J112" s="2">
        <v>0.53049999999999997</v>
      </c>
      <c r="K112" s="2">
        <v>0.03</v>
      </c>
      <c r="L112" s="2">
        <v>1.2699999999999999E-2</v>
      </c>
      <c r="M112" s="2">
        <v>7.4999999999999997E-3</v>
      </c>
      <c r="N112" s="2">
        <v>1.2200000000000001E-2</v>
      </c>
      <c r="O112" s="2">
        <v>1.7899999999999999E-2</v>
      </c>
      <c r="P112" s="2" t="s">
        <v>30</v>
      </c>
      <c r="R112">
        <f t="shared" si="14"/>
        <v>4.5903600400000002</v>
      </c>
      <c r="S112">
        <f t="shared" si="15"/>
        <v>26.171362480000003</v>
      </c>
      <c r="T112">
        <f t="shared" si="16"/>
        <v>2.1358200000000005E-3</v>
      </c>
      <c r="U112">
        <f t="shared" si="17"/>
        <v>0.59537407000000009</v>
      </c>
      <c r="V112">
        <f t="shared" si="18"/>
        <v>12.840094700000002</v>
      </c>
      <c r="W112">
        <f t="shared" si="19"/>
        <v>2.1886830000000002</v>
      </c>
      <c r="X112">
        <f t="shared" si="20"/>
        <v>3.7194181599999996</v>
      </c>
      <c r="Y112">
        <f t="shared" si="21"/>
        <v>0.56075474999999997</v>
      </c>
      <c r="Z112">
        <f t="shared" si="22"/>
        <v>4.3484000000000002E-2</v>
      </c>
      <c r="AA112">
        <f t="shared" si="23"/>
        <v>1.7612259999999998E-2</v>
      </c>
      <c r="AB112">
        <f t="shared" si="24"/>
        <v>7.9655000000000004E-3</v>
      </c>
      <c r="AC112">
        <f t="shared" si="25"/>
        <v>1.2622040000000001E-2</v>
      </c>
      <c r="AD112">
        <f t="shared" si="26"/>
        <v>1.715595E-2</v>
      </c>
      <c r="AE112" s="2" t="str">
        <f t="shared" si="27"/>
        <v>NA</v>
      </c>
    </row>
    <row r="113" spans="1:31" x14ac:dyDescent="0.2">
      <c r="A113" s="6">
        <v>1386.56</v>
      </c>
      <c r="B113" s="2" t="s">
        <v>149</v>
      </c>
      <c r="C113" s="2">
        <v>4.9843999999999999</v>
      </c>
      <c r="D113" s="2">
        <v>24.060700000000001</v>
      </c>
      <c r="E113" s="2">
        <v>2E-3</v>
      </c>
      <c r="F113" s="2">
        <v>0.2268</v>
      </c>
      <c r="G113" s="2">
        <v>10.281599999999999</v>
      </c>
      <c r="H113" s="2">
        <v>1.9040999999999999</v>
      </c>
      <c r="I113" s="2">
        <v>3.1183999999999998</v>
      </c>
      <c r="J113" s="2">
        <v>0.5212</v>
      </c>
      <c r="K113" s="2">
        <v>2.9899999999999999E-2</v>
      </c>
      <c r="L113" s="2">
        <v>9.2999999999999992E-3</v>
      </c>
      <c r="M113" s="2">
        <v>6.7999999999999996E-3</v>
      </c>
      <c r="N113" s="2">
        <v>1.2500000000000001E-2</v>
      </c>
      <c r="O113" s="2">
        <v>1.78E-2</v>
      </c>
      <c r="P113" s="2" t="s">
        <v>30</v>
      </c>
      <c r="R113">
        <f t="shared" si="14"/>
        <v>4.8922513599999995</v>
      </c>
      <c r="S113">
        <f t="shared" si="15"/>
        <v>28.414092240000002</v>
      </c>
      <c r="T113">
        <f t="shared" si="16"/>
        <v>1.9462000000000001E-3</v>
      </c>
      <c r="U113">
        <f t="shared" si="17"/>
        <v>0.40053227999999996</v>
      </c>
      <c r="V113">
        <f t="shared" si="18"/>
        <v>13.291372319999999</v>
      </c>
      <c r="W113">
        <f t="shared" si="19"/>
        <v>2.1505627500000002</v>
      </c>
      <c r="X113">
        <f t="shared" si="20"/>
        <v>3.9191051199999993</v>
      </c>
      <c r="Y113">
        <f t="shared" si="21"/>
        <v>0.55108740000000001</v>
      </c>
      <c r="Z113">
        <f t="shared" si="22"/>
        <v>4.3344720000000003E-2</v>
      </c>
      <c r="AA113">
        <f t="shared" si="23"/>
        <v>1.3111340000000001E-2</v>
      </c>
      <c r="AB113">
        <f t="shared" si="24"/>
        <v>7.24072E-3</v>
      </c>
      <c r="AC113">
        <f t="shared" si="25"/>
        <v>1.2927500000000001E-2</v>
      </c>
      <c r="AD113">
        <f t="shared" si="26"/>
        <v>1.7062899999999999E-2</v>
      </c>
      <c r="AE113" s="2" t="str">
        <f t="shared" si="27"/>
        <v>NA</v>
      </c>
    </row>
    <row r="114" spans="1:31" x14ac:dyDescent="0.2">
      <c r="A114" s="6">
        <v>1386.84</v>
      </c>
      <c r="B114" s="2" t="s">
        <v>150</v>
      </c>
      <c r="C114" s="2">
        <v>7.4016000000000002</v>
      </c>
      <c r="D114" s="2">
        <v>21.429500000000001</v>
      </c>
      <c r="E114" s="2">
        <v>2.0999999999999999E-3</v>
      </c>
      <c r="F114" s="2">
        <v>0.47210000000000002</v>
      </c>
      <c r="G114" s="2">
        <v>9.2525999999999993</v>
      </c>
      <c r="H114" s="2">
        <v>1.6635</v>
      </c>
      <c r="I114" s="2">
        <v>2.4329000000000001</v>
      </c>
      <c r="J114" s="2">
        <v>0.45519999999999999</v>
      </c>
      <c r="K114" s="2">
        <v>2.8500000000000001E-2</v>
      </c>
      <c r="L114" s="2">
        <v>7.7999999999999996E-3</v>
      </c>
      <c r="M114" s="2">
        <v>7.1000000000000004E-3</v>
      </c>
      <c r="N114" s="2">
        <v>1.2200000000000001E-2</v>
      </c>
      <c r="O114" s="2">
        <v>1.72E-2</v>
      </c>
      <c r="P114" s="2" t="s">
        <v>30</v>
      </c>
      <c r="R114">
        <f t="shared" si="14"/>
        <v>6.8366470400000008</v>
      </c>
      <c r="S114">
        <f t="shared" si="15"/>
        <v>25.406104400000004</v>
      </c>
      <c r="T114">
        <f t="shared" si="16"/>
        <v>2.0410100000000002E-3</v>
      </c>
      <c r="U114">
        <f t="shared" si="17"/>
        <v>0.56539841000000002</v>
      </c>
      <c r="V114">
        <f t="shared" si="18"/>
        <v>11.994626519999999</v>
      </c>
      <c r="W114">
        <f t="shared" si="19"/>
        <v>1.90334625</v>
      </c>
      <c r="X114">
        <f t="shared" si="20"/>
        <v>3.1004124699999998</v>
      </c>
      <c r="Y114">
        <f t="shared" si="21"/>
        <v>0.48248040000000003</v>
      </c>
      <c r="Z114">
        <f t="shared" si="22"/>
        <v>4.1394800000000002E-2</v>
      </c>
      <c r="AA114">
        <f t="shared" si="23"/>
        <v>1.1125640000000001E-2</v>
      </c>
      <c r="AB114">
        <f t="shared" si="24"/>
        <v>7.551340000000001E-3</v>
      </c>
      <c r="AC114">
        <f t="shared" si="25"/>
        <v>1.2622040000000001E-2</v>
      </c>
      <c r="AD114">
        <f t="shared" si="26"/>
        <v>1.6504600000000001E-2</v>
      </c>
      <c r="AE114" s="2" t="str">
        <f t="shared" si="27"/>
        <v>NA</v>
      </c>
    </row>
    <row r="115" spans="1:31" x14ac:dyDescent="0.2">
      <c r="A115" s="6">
        <v>1386.94</v>
      </c>
      <c r="B115" s="2" t="s">
        <v>151</v>
      </c>
      <c r="C115" s="2">
        <v>5.0324</v>
      </c>
      <c r="D115" s="2">
        <v>24.8569</v>
      </c>
      <c r="E115" s="2">
        <v>2.2000000000000001E-3</v>
      </c>
      <c r="F115" s="2">
        <v>0.5645</v>
      </c>
      <c r="G115" s="2">
        <v>11.5076</v>
      </c>
      <c r="H115" s="2">
        <v>1.7614000000000001</v>
      </c>
      <c r="I115" s="2">
        <v>2.0497999999999998</v>
      </c>
      <c r="J115" s="2">
        <v>0.51229999999999998</v>
      </c>
      <c r="K115" s="2">
        <v>2.6800000000000001E-2</v>
      </c>
      <c r="L115" s="2">
        <v>1.32E-2</v>
      </c>
      <c r="M115" s="2">
        <v>7.7999999999999996E-3</v>
      </c>
      <c r="N115" s="2">
        <v>1.26E-2</v>
      </c>
      <c r="O115" s="2">
        <v>1.8200000000000001E-2</v>
      </c>
      <c r="P115" s="2" t="s">
        <v>30</v>
      </c>
      <c r="R115">
        <f t="shared" si="14"/>
        <v>4.9308625599999996</v>
      </c>
      <c r="S115">
        <f t="shared" si="15"/>
        <v>29.324308080000002</v>
      </c>
      <c r="T115">
        <f t="shared" si="16"/>
        <v>2.1358200000000005E-3</v>
      </c>
      <c r="U115">
        <f t="shared" si="17"/>
        <v>0.62750044999999999</v>
      </c>
      <c r="V115">
        <f t="shared" si="18"/>
        <v>14.836377520000001</v>
      </c>
      <c r="W115">
        <f t="shared" si="19"/>
        <v>2.0039385000000003</v>
      </c>
      <c r="X115">
        <f t="shared" si="20"/>
        <v>2.6428761399999994</v>
      </c>
      <c r="Y115">
        <f t="shared" si="21"/>
        <v>0.54183585000000001</v>
      </c>
      <c r="Z115">
        <f t="shared" si="22"/>
        <v>3.9027039999999999E-2</v>
      </c>
      <c r="AA115">
        <f t="shared" si="23"/>
        <v>1.8274160000000001E-2</v>
      </c>
      <c r="AB115">
        <f t="shared" si="24"/>
        <v>8.2761200000000014E-3</v>
      </c>
      <c r="AC115">
        <f t="shared" si="25"/>
        <v>1.302932E-2</v>
      </c>
      <c r="AD115">
        <f t="shared" si="26"/>
        <v>1.7435100000000002E-2</v>
      </c>
      <c r="AE115" s="2" t="str">
        <f t="shared" si="27"/>
        <v>NA</v>
      </c>
    </row>
    <row r="116" spans="1:31" x14ac:dyDescent="0.2">
      <c r="A116" s="6">
        <v>1387.7</v>
      </c>
      <c r="B116" s="2" t="s">
        <v>152</v>
      </c>
      <c r="C116" s="2">
        <v>4.9090999999999996</v>
      </c>
      <c r="D116" s="2">
        <v>21.466100000000001</v>
      </c>
      <c r="E116" s="2">
        <v>2.3E-3</v>
      </c>
      <c r="F116" s="2">
        <v>0.33079999999999998</v>
      </c>
      <c r="G116" s="2">
        <v>8.7058999999999997</v>
      </c>
      <c r="H116" s="2">
        <v>1.8526</v>
      </c>
      <c r="I116" s="2">
        <v>3.2240000000000002</v>
      </c>
      <c r="J116" s="2">
        <v>0.51019999999999999</v>
      </c>
      <c r="K116" s="2">
        <v>2.93E-2</v>
      </c>
      <c r="L116" s="2">
        <v>8.6E-3</v>
      </c>
      <c r="M116" s="2">
        <v>7.3000000000000001E-3</v>
      </c>
      <c r="N116" s="2">
        <v>1.29E-2</v>
      </c>
      <c r="O116" s="2">
        <v>1.77E-2</v>
      </c>
      <c r="P116" s="2">
        <v>2.0000000000000001E-4</v>
      </c>
      <c r="R116">
        <f t="shared" si="14"/>
        <v>4.8316800400000002</v>
      </c>
      <c r="S116">
        <f t="shared" si="15"/>
        <v>25.447945520000001</v>
      </c>
      <c r="T116">
        <f t="shared" si="16"/>
        <v>2.2306300000000004E-3</v>
      </c>
      <c r="U116">
        <f t="shared" si="17"/>
        <v>0.47043067999999999</v>
      </c>
      <c r="V116">
        <f t="shared" si="18"/>
        <v>11.30567518</v>
      </c>
      <c r="W116">
        <f t="shared" si="19"/>
        <v>2.0976465000000002</v>
      </c>
      <c r="X116">
        <f t="shared" si="20"/>
        <v>4.0452231999999997</v>
      </c>
      <c r="Y116">
        <f t="shared" si="21"/>
        <v>0.53965289999999999</v>
      </c>
      <c r="Z116">
        <f t="shared" si="22"/>
        <v>4.2509039999999998E-2</v>
      </c>
      <c r="AA116">
        <f t="shared" si="23"/>
        <v>1.2184680000000002E-2</v>
      </c>
      <c r="AB116">
        <f t="shared" si="24"/>
        <v>7.7584200000000002E-3</v>
      </c>
      <c r="AC116">
        <f t="shared" si="25"/>
        <v>1.3334780000000001E-2</v>
      </c>
      <c r="AD116">
        <f t="shared" si="26"/>
        <v>1.6969850000000002E-2</v>
      </c>
      <c r="AE116" s="2">
        <f t="shared" si="27"/>
        <v>2.0000000000000001E-4</v>
      </c>
    </row>
    <row r="117" spans="1:31" x14ac:dyDescent="0.2">
      <c r="A117" s="6">
        <v>1387.86</v>
      </c>
      <c r="B117" s="2" t="s">
        <v>153</v>
      </c>
      <c r="C117" s="2">
        <v>5.4635999999999996</v>
      </c>
      <c r="D117" s="2">
        <v>16.9314</v>
      </c>
      <c r="E117" s="2">
        <v>1.9E-3</v>
      </c>
      <c r="F117" s="2">
        <v>1.7902</v>
      </c>
      <c r="G117" s="2">
        <v>7.2662000000000004</v>
      </c>
      <c r="H117" s="2">
        <v>1.5787</v>
      </c>
      <c r="I117" s="2">
        <v>6.0068999999999999</v>
      </c>
      <c r="J117" s="2">
        <v>0.43540000000000001</v>
      </c>
      <c r="K117" s="2">
        <v>2.6599999999999999E-2</v>
      </c>
      <c r="L117" s="2">
        <v>8.0000000000000002E-3</v>
      </c>
      <c r="M117" s="2">
        <v>6.1999999999999998E-3</v>
      </c>
      <c r="N117" s="2">
        <v>1.18E-2</v>
      </c>
      <c r="O117" s="2">
        <v>1.5699999999999999E-2</v>
      </c>
      <c r="P117" s="2">
        <v>2.9999999999999997E-4</v>
      </c>
      <c r="R117">
        <f t="shared" si="14"/>
        <v>5.2777198399999996</v>
      </c>
      <c r="S117">
        <f t="shared" si="15"/>
        <v>20.26387648</v>
      </c>
      <c r="T117">
        <f t="shared" si="16"/>
        <v>1.8513900000000001E-3</v>
      </c>
      <c r="U117">
        <f t="shared" si="17"/>
        <v>1.4512934200000001</v>
      </c>
      <c r="V117">
        <f t="shared" si="18"/>
        <v>9.4913652400000004</v>
      </c>
      <c r="W117">
        <f t="shared" si="19"/>
        <v>1.81621425</v>
      </c>
      <c r="X117">
        <f t="shared" si="20"/>
        <v>7.3688406699999991</v>
      </c>
      <c r="Y117">
        <f t="shared" si="21"/>
        <v>0.46189830000000004</v>
      </c>
      <c r="Z117">
        <f t="shared" si="22"/>
        <v>3.8748480000000002E-2</v>
      </c>
      <c r="AA117">
        <f t="shared" si="23"/>
        <v>1.1390400000000002E-2</v>
      </c>
      <c r="AB117">
        <f t="shared" si="24"/>
        <v>6.6194799999999996E-3</v>
      </c>
      <c r="AC117">
        <f t="shared" si="25"/>
        <v>1.221476E-2</v>
      </c>
      <c r="AD117">
        <f t="shared" si="26"/>
        <v>1.5108849999999998E-2</v>
      </c>
      <c r="AE117" s="2">
        <f t="shared" si="27"/>
        <v>2.9999999999999997E-4</v>
      </c>
    </row>
    <row r="118" spans="1:31" x14ac:dyDescent="0.2">
      <c r="A118" s="6">
        <v>1388.29</v>
      </c>
      <c r="B118" s="2" t="s">
        <v>154</v>
      </c>
      <c r="C118" s="2">
        <v>6.2628000000000004</v>
      </c>
      <c r="D118" s="2">
        <v>22.197099999999999</v>
      </c>
      <c r="E118" s="2">
        <v>2.0999999999999999E-3</v>
      </c>
      <c r="F118" s="2">
        <v>0.39639999999999997</v>
      </c>
      <c r="G118" s="2">
        <v>9.5402000000000005</v>
      </c>
      <c r="H118" s="2">
        <v>1.5881000000000001</v>
      </c>
      <c r="I118" s="2">
        <v>4.7134999999999998</v>
      </c>
      <c r="J118" s="2">
        <v>0.47899999999999998</v>
      </c>
      <c r="K118" s="2">
        <v>2.7699999999999999E-2</v>
      </c>
      <c r="L118" s="2">
        <v>1.1299999999999999E-2</v>
      </c>
      <c r="M118" s="2">
        <v>7.1999999999999998E-3</v>
      </c>
      <c r="N118" s="2">
        <v>1.21E-2</v>
      </c>
      <c r="O118" s="2">
        <v>1.6500000000000001E-2</v>
      </c>
      <c r="P118" s="2" t="s">
        <v>30</v>
      </c>
      <c r="R118">
        <f t="shared" si="14"/>
        <v>5.9205963199999996</v>
      </c>
      <c r="S118">
        <f t="shared" si="15"/>
        <v>26.283624719999999</v>
      </c>
      <c r="T118">
        <f t="shared" si="16"/>
        <v>2.0410100000000002E-3</v>
      </c>
      <c r="U118">
        <f t="shared" si="17"/>
        <v>0.51452043999999997</v>
      </c>
      <c r="V118">
        <f t="shared" si="18"/>
        <v>12.35706004</v>
      </c>
      <c r="W118">
        <f t="shared" si="19"/>
        <v>1.82587275</v>
      </c>
      <c r="X118">
        <f t="shared" si="20"/>
        <v>5.8241330499999995</v>
      </c>
      <c r="Y118">
        <f t="shared" si="21"/>
        <v>0.50722050000000007</v>
      </c>
      <c r="Z118">
        <f t="shared" si="22"/>
        <v>4.028056E-2</v>
      </c>
      <c r="AA118">
        <f t="shared" si="23"/>
        <v>1.5758939999999999E-2</v>
      </c>
      <c r="AB118">
        <f t="shared" si="24"/>
        <v>7.6548800000000002E-3</v>
      </c>
      <c r="AC118">
        <f t="shared" si="25"/>
        <v>1.252022E-2</v>
      </c>
      <c r="AD118">
        <f t="shared" si="26"/>
        <v>1.5853249999999999E-2</v>
      </c>
      <c r="AE118" s="2" t="str">
        <f t="shared" si="27"/>
        <v>NA</v>
      </c>
    </row>
    <row r="119" spans="1:31" x14ac:dyDescent="0.2">
      <c r="A119" s="6">
        <v>1388.85</v>
      </c>
      <c r="B119" s="2" t="s">
        <v>155</v>
      </c>
      <c r="C119" s="2">
        <v>5.7009999999999996</v>
      </c>
      <c r="D119" s="2">
        <v>20.777899999999999</v>
      </c>
      <c r="E119" s="2">
        <v>2E-3</v>
      </c>
      <c r="F119" s="2">
        <v>0.76170000000000004</v>
      </c>
      <c r="G119" s="2">
        <v>7.9124999999999996</v>
      </c>
      <c r="H119" s="2">
        <v>1.4871000000000001</v>
      </c>
      <c r="I119" s="2">
        <v>7.0833000000000004</v>
      </c>
      <c r="J119" s="2">
        <v>0.43390000000000001</v>
      </c>
      <c r="K119" s="2">
        <v>2.3599999999999999E-2</v>
      </c>
      <c r="L119" s="2">
        <v>8.3999999999999995E-3</v>
      </c>
      <c r="M119" s="2">
        <v>7.1000000000000004E-3</v>
      </c>
      <c r="N119" s="2">
        <v>1.0800000000000001E-2</v>
      </c>
      <c r="O119" s="2">
        <v>1.4800000000000001E-2</v>
      </c>
      <c r="P119" s="2" t="s">
        <v>30</v>
      </c>
      <c r="R119">
        <f t="shared" si="14"/>
        <v>5.468684399999999</v>
      </c>
      <c r="S119">
        <f t="shared" si="15"/>
        <v>24.661195280000001</v>
      </c>
      <c r="T119">
        <f t="shared" si="16"/>
        <v>1.9462000000000001E-3</v>
      </c>
      <c r="U119">
        <f t="shared" si="17"/>
        <v>0.76003857000000008</v>
      </c>
      <c r="V119">
        <f t="shared" si="18"/>
        <v>10.305832499999999</v>
      </c>
      <c r="W119">
        <f t="shared" si="19"/>
        <v>1.7220952500000002</v>
      </c>
      <c r="X119">
        <f t="shared" si="20"/>
        <v>8.6543851900000011</v>
      </c>
      <c r="Y119">
        <f t="shared" si="21"/>
        <v>0.46033905000000003</v>
      </c>
      <c r="Z119">
        <f t="shared" si="22"/>
        <v>3.4570080000000003E-2</v>
      </c>
      <c r="AA119">
        <f t="shared" si="23"/>
        <v>1.1919920000000001E-2</v>
      </c>
      <c r="AB119">
        <f t="shared" si="24"/>
        <v>7.551340000000001E-3</v>
      </c>
      <c r="AC119">
        <f t="shared" si="25"/>
        <v>1.1196560000000001E-2</v>
      </c>
      <c r="AD119">
        <f t="shared" si="26"/>
        <v>1.4271400000000002E-2</v>
      </c>
      <c r="AE119" s="2" t="str">
        <f t="shared" si="27"/>
        <v>NA</v>
      </c>
    </row>
    <row r="120" spans="1:31" x14ac:dyDescent="0.2">
      <c r="A120" s="6">
        <v>1389.58</v>
      </c>
      <c r="B120" s="2" t="s">
        <v>156</v>
      </c>
      <c r="C120" s="2">
        <v>5.0423999999999998</v>
      </c>
      <c r="D120" s="2">
        <v>21.177700000000002</v>
      </c>
      <c r="E120" s="2">
        <v>1.9E-3</v>
      </c>
      <c r="F120" s="2">
        <v>0.54900000000000004</v>
      </c>
      <c r="G120" s="2">
        <v>8.2426999999999992</v>
      </c>
      <c r="H120" s="2">
        <v>1.5837000000000001</v>
      </c>
      <c r="I120" s="2">
        <v>4.5991</v>
      </c>
      <c r="J120" s="2">
        <v>0.4466</v>
      </c>
      <c r="K120" s="2">
        <v>2.18E-2</v>
      </c>
      <c r="L120" s="2">
        <v>9.7999999999999997E-3</v>
      </c>
      <c r="M120" s="2">
        <v>5.3E-3</v>
      </c>
      <c r="N120" s="2">
        <v>1.0999999999999999E-2</v>
      </c>
      <c r="O120" s="2">
        <v>1.5599999999999999E-2</v>
      </c>
      <c r="P120" s="2" t="s">
        <v>30</v>
      </c>
      <c r="R120">
        <f t="shared" si="14"/>
        <v>4.9389065599999995</v>
      </c>
      <c r="S120">
        <f t="shared" si="15"/>
        <v>25.118246640000002</v>
      </c>
      <c r="T120">
        <f t="shared" si="16"/>
        <v>1.8513900000000001E-3</v>
      </c>
      <c r="U120">
        <f t="shared" si="17"/>
        <v>0.61708289999999999</v>
      </c>
      <c r="V120">
        <f t="shared" si="18"/>
        <v>10.72195054</v>
      </c>
      <c r="W120">
        <f t="shared" si="19"/>
        <v>1.8213517500000003</v>
      </c>
      <c r="X120">
        <f t="shared" si="20"/>
        <v>5.687505129999999</v>
      </c>
      <c r="Y120">
        <f t="shared" si="21"/>
        <v>0.47354070000000004</v>
      </c>
      <c r="Z120">
        <f t="shared" si="22"/>
        <v>3.2063040000000001E-2</v>
      </c>
      <c r="AA120">
        <f t="shared" si="23"/>
        <v>1.3773240000000001E-2</v>
      </c>
      <c r="AB120">
        <f t="shared" si="24"/>
        <v>5.68762E-3</v>
      </c>
      <c r="AC120">
        <f t="shared" si="25"/>
        <v>1.1400199999999999E-2</v>
      </c>
      <c r="AD120">
        <f t="shared" si="26"/>
        <v>1.5015799999999999E-2</v>
      </c>
      <c r="AE120" s="2" t="str">
        <f t="shared" si="27"/>
        <v>NA</v>
      </c>
    </row>
    <row r="121" spans="1:31" x14ac:dyDescent="0.2">
      <c r="A121" s="6">
        <v>1389.76</v>
      </c>
      <c r="B121" s="2" t="s">
        <v>157</v>
      </c>
      <c r="C121" s="2">
        <v>4.8066000000000004</v>
      </c>
      <c r="D121" s="2">
        <v>23.3964</v>
      </c>
      <c r="E121" s="2">
        <v>2E-3</v>
      </c>
      <c r="F121" s="2">
        <v>0.3075</v>
      </c>
      <c r="G121" s="2">
        <v>9.4027999999999992</v>
      </c>
      <c r="H121" s="2">
        <v>1.7090000000000001</v>
      </c>
      <c r="I121" s="2">
        <v>3.7761999999999998</v>
      </c>
      <c r="J121" s="2">
        <v>0.49159999999999998</v>
      </c>
      <c r="K121" s="2">
        <v>3.1699999999999999E-2</v>
      </c>
      <c r="L121" s="2">
        <v>1.09E-2</v>
      </c>
      <c r="M121" s="2">
        <v>6.7000000000000002E-3</v>
      </c>
      <c r="N121" s="2">
        <v>1.2200000000000001E-2</v>
      </c>
      <c r="O121" s="2">
        <v>1.61E-2</v>
      </c>
      <c r="P121" s="2" t="s">
        <v>30</v>
      </c>
      <c r="R121">
        <f t="shared" si="14"/>
        <v>4.7492290400000003</v>
      </c>
      <c r="S121">
        <f t="shared" si="15"/>
        <v>27.654664480000001</v>
      </c>
      <c r="T121">
        <f t="shared" si="16"/>
        <v>1.9462000000000001E-3</v>
      </c>
      <c r="U121">
        <f t="shared" si="17"/>
        <v>0.45477075</v>
      </c>
      <c r="V121">
        <f t="shared" si="18"/>
        <v>12.183908559999999</v>
      </c>
      <c r="W121">
        <f t="shared" si="19"/>
        <v>1.9500975000000003</v>
      </c>
      <c r="X121">
        <f t="shared" si="20"/>
        <v>4.7047156599999989</v>
      </c>
      <c r="Y121">
        <f t="shared" si="21"/>
        <v>0.52031819999999995</v>
      </c>
      <c r="Z121">
        <f t="shared" si="22"/>
        <v>4.5851759999999998E-2</v>
      </c>
      <c r="AA121">
        <f t="shared" si="23"/>
        <v>1.522942E-2</v>
      </c>
      <c r="AB121">
        <f t="shared" si="24"/>
        <v>7.1371800000000008E-3</v>
      </c>
      <c r="AC121">
        <f t="shared" si="25"/>
        <v>1.2622040000000001E-2</v>
      </c>
      <c r="AD121">
        <f t="shared" si="26"/>
        <v>1.548105E-2</v>
      </c>
      <c r="AE121" s="2" t="str">
        <f t="shared" si="27"/>
        <v>NA</v>
      </c>
    </row>
    <row r="122" spans="1:31" x14ac:dyDescent="0.2">
      <c r="A122" s="6">
        <v>1389.99</v>
      </c>
      <c r="B122" s="2" t="s">
        <v>158</v>
      </c>
      <c r="C122" s="2">
        <v>13.3192</v>
      </c>
      <c r="D122" s="2">
        <v>5.0671999999999997</v>
      </c>
      <c r="E122" s="2">
        <v>1E-3</v>
      </c>
      <c r="F122" s="2">
        <v>0.3931</v>
      </c>
      <c r="G122" s="2">
        <v>2.04</v>
      </c>
      <c r="H122" s="2">
        <v>0.14549999999999999</v>
      </c>
      <c r="I122" s="2">
        <v>18.1069</v>
      </c>
      <c r="J122" s="2">
        <v>0.1351</v>
      </c>
      <c r="K122" s="2">
        <v>0.1474</v>
      </c>
      <c r="L122" s="2">
        <v>7.0699999999999999E-2</v>
      </c>
      <c r="M122" s="2">
        <v>1.0200000000000001E-2</v>
      </c>
      <c r="N122" s="2">
        <v>1.8E-3</v>
      </c>
      <c r="O122" s="2">
        <v>1.1599999999999999E-2</v>
      </c>
      <c r="P122" s="2">
        <v>5.9999999999999995E-4</v>
      </c>
      <c r="R122">
        <f t="shared" si="14"/>
        <v>11.596764479999999</v>
      </c>
      <c r="S122">
        <f t="shared" si="15"/>
        <v>6.7007230399999997</v>
      </c>
      <c r="T122">
        <f t="shared" si="16"/>
        <v>9.9810000000000003E-4</v>
      </c>
      <c r="U122">
        <f t="shared" si="17"/>
        <v>0.51230251000000004</v>
      </c>
      <c r="V122">
        <f t="shared" si="18"/>
        <v>2.9053079999999998</v>
      </c>
      <c r="W122">
        <f t="shared" si="19"/>
        <v>0.34360124999999997</v>
      </c>
      <c r="X122">
        <f t="shared" si="20"/>
        <v>21.81987067</v>
      </c>
      <c r="Y122">
        <f t="shared" si="21"/>
        <v>0.14973645000000002</v>
      </c>
      <c r="Z122">
        <f t="shared" si="22"/>
        <v>0.20699872000000002</v>
      </c>
      <c r="AA122">
        <f t="shared" si="23"/>
        <v>9.4392660000000003E-2</v>
      </c>
      <c r="AB122">
        <f t="shared" si="24"/>
        <v>1.0761080000000003E-2</v>
      </c>
      <c r="AC122">
        <f t="shared" si="25"/>
        <v>2.0327599999999998E-3</v>
      </c>
      <c r="AD122">
        <f t="shared" si="26"/>
        <v>1.12938E-2</v>
      </c>
      <c r="AE122" s="2">
        <f t="shared" si="27"/>
        <v>5.9999999999999995E-4</v>
      </c>
    </row>
    <row r="123" spans="1:31" x14ac:dyDescent="0.2">
      <c r="A123" s="6">
        <v>1389.99</v>
      </c>
      <c r="B123" s="8" t="s">
        <v>159</v>
      </c>
      <c r="C123" s="8">
        <v>8.7489000000000008</v>
      </c>
      <c r="D123" s="8">
        <v>22.355599999999999</v>
      </c>
      <c r="E123" s="8">
        <v>2.2000000000000001E-3</v>
      </c>
      <c r="F123" s="8">
        <v>1.5865</v>
      </c>
      <c r="G123" s="8">
        <v>9.8797999999999995</v>
      </c>
      <c r="H123" s="8">
        <v>1.7372000000000001</v>
      </c>
      <c r="I123" s="8">
        <v>3.7402000000000002</v>
      </c>
      <c r="J123" s="8">
        <v>0.44379999999999997</v>
      </c>
      <c r="K123" s="8">
        <v>2.1399999999999999E-2</v>
      </c>
      <c r="L123" s="8">
        <v>8.0000000000000002E-3</v>
      </c>
      <c r="M123" s="8">
        <v>7.4999999999999997E-3</v>
      </c>
      <c r="N123" s="8">
        <v>1.11E-2</v>
      </c>
      <c r="O123" s="8">
        <v>1.49E-2</v>
      </c>
      <c r="P123" s="8" t="s">
        <v>30</v>
      </c>
      <c r="Q123" s="8"/>
      <c r="R123">
        <f t="shared" si="14"/>
        <v>7.920415160000001</v>
      </c>
      <c r="S123">
        <f t="shared" si="15"/>
        <v>26.464821919999999</v>
      </c>
      <c r="T123">
        <f t="shared" si="16"/>
        <v>2.1358200000000005E-3</v>
      </c>
      <c r="U123">
        <f t="shared" si="17"/>
        <v>1.3143866500000001</v>
      </c>
      <c r="V123">
        <f t="shared" si="18"/>
        <v>12.78502396</v>
      </c>
      <c r="W123">
        <f t="shared" si="19"/>
        <v>1.9790730000000001</v>
      </c>
      <c r="X123">
        <f t="shared" si="20"/>
        <v>4.66172086</v>
      </c>
      <c r="Y123">
        <f t="shared" si="21"/>
        <v>0.4706301</v>
      </c>
      <c r="Z123">
        <f t="shared" si="22"/>
        <v>3.150592E-2</v>
      </c>
      <c r="AA123">
        <f t="shared" si="23"/>
        <v>1.1390400000000002E-2</v>
      </c>
      <c r="AB123">
        <f t="shared" si="24"/>
        <v>7.9655000000000004E-3</v>
      </c>
      <c r="AC123">
        <f t="shared" si="25"/>
        <v>1.1502020000000002E-2</v>
      </c>
      <c r="AD123">
        <f t="shared" si="26"/>
        <v>1.4364450000000001E-2</v>
      </c>
      <c r="AE123" s="2" t="str">
        <f t="shared" si="27"/>
        <v>NA</v>
      </c>
    </row>
    <row r="124" spans="1:31" x14ac:dyDescent="0.2">
      <c r="A124" s="6">
        <v>1390.22</v>
      </c>
      <c r="B124" s="2" t="s">
        <v>160</v>
      </c>
      <c r="C124" s="2">
        <v>4.8956999999999997</v>
      </c>
      <c r="D124" s="2">
        <v>22.3308</v>
      </c>
      <c r="E124" s="2">
        <v>1.9E-3</v>
      </c>
      <c r="F124" s="2">
        <v>0.50719999999999998</v>
      </c>
      <c r="G124" s="2">
        <v>8.7638999999999996</v>
      </c>
      <c r="H124" s="2">
        <v>1.6464000000000001</v>
      </c>
      <c r="I124" s="2">
        <v>5.1322999999999999</v>
      </c>
      <c r="J124" s="2">
        <v>0.4788</v>
      </c>
      <c r="K124" s="2">
        <v>2.7099999999999999E-2</v>
      </c>
      <c r="L124" s="2">
        <v>1.15E-2</v>
      </c>
      <c r="M124" s="2">
        <v>6.8999999999999999E-3</v>
      </c>
      <c r="N124" s="2">
        <v>1.1599999999999999E-2</v>
      </c>
      <c r="O124" s="2">
        <v>1.6400000000000001E-2</v>
      </c>
      <c r="P124" s="2" t="s">
        <v>30</v>
      </c>
      <c r="R124">
        <f t="shared" si="14"/>
        <v>4.8209010799999996</v>
      </c>
      <c r="S124">
        <f t="shared" si="15"/>
        <v>26.43647056</v>
      </c>
      <c r="T124">
        <f t="shared" si="16"/>
        <v>1.8513900000000001E-3</v>
      </c>
      <c r="U124">
        <f t="shared" si="17"/>
        <v>0.58898911999999992</v>
      </c>
      <c r="V124">
        <f t="shared" si="18"/>
        <v>11.378766779999999</v>
      </c>
      <c r="W124">
        <f t="shared" si="19"/>
        <v>1.8857760000000001</v>
      </c>
      <c r="X124">
        <f t="shared" si="20"/>
        <v>6.3243058899999989</v>
      </c>
      <c r="Y124">
        <f t="shared" si="21"/>
        <v>0.50701260000000004</v>
      </c>
      <c r="Z124">
        <f t="shared" si="22"/>
        <v>3.9444880000000002E-2</v>
      </c>
      <c r="AA124">
        <f t="shared" si="23"/>
        <v>1.6023700000000002E-2</v>
      </c>
      <c r="AB124">
        <f t="shared" si="24"/>
        <v>7.34426E-3</v>
      </c>
      <c r="AC124">
        <f t="shared" si="25"/>
        <v>1.201112E-2</v>
      </c>
      <c r="AD124">
        <f t="shared" si="26"/>
        <v>1.5760200000000002E-2</v>
      </c>
      <c r="AE124" s="2" t="str">
        <f t="shared" si="27"/>
        <v>NA</v>
      </c>
    </row>
    <row r="125" spans="1:31" x14ac:dyDescent="0.2">
      <c r="A125" s="6">
        <v>1390.42</v>
      </c>
      <c r="B125" s="2" t="s">
        <v>161</v>
      </c>
      <c r="C125" s="2">
        <v>5.3041</v>
      </c>
      <c r="D125" s="2">
        <v>19.413399999999999</v>
      </c>
      <c r="E125" s="2">
        <v>1.6999999999999999E-3</v>
      </c>
      <c r="F125" s="2">
        <v>0.45739999999999997</v>
      </c>
      <c r="G125" s="2">
        <v>8.0875000000000004</v>
      </c>
      <c r="H125" s="2">
        <v>1.6561999999999999</v>
      </c>
      <c r="I125" s="2">
        <v>6.5781000000000001</v>
      </c>
      <c r="J125" s="2">
        <v>0.42959999999999998</v>
      </c>
      <c r="K125" s="2">
        <v>2.4E-2</v>
      </c>
      <c r="L125" s="2">
        <v>7.7999999999999996E-3</v>
      </c>
      <c r="M125" s="2">
        <v>6.1000000000000004E-3</v>
      </c>
      <c r="N125" s="2">
        <v>1.0200000000000001E-2</v>
      </c>
      <c r="O125" s="2">
        <v>1.47E-2</v>
      </c>
      <c r="P125" s="2">
        <v>2.0000000000000001E-4</v>
      </c>
      <c r="R125">
        <f t="shared" si="14"/>
        <v>5.1494180400000005</v>
      </c>
      <c r="S125">
        <f t="shared" si="15"/>
        <v>23.101298880000002</v>
      </c>
      <c r="T125">
        <f t="shared" si="16"/>
        <v>1.6617699999999999E-3</v>
      </c>
      <c r="U125">
        <f t="shared" si="17"/>
        <v>0.55551854000000001</v>
      </c>
      <c r="V125">
        <f t="shared" si="18"/>
        <v>10.526367500000001</v>
      </c>
      <c r="W125">
        <f t="shared" si="19"/>
        <v>1.8958455000000001</v>
      </c>
      <c r="X125">
        <f t="shared" si="20"/>
        <v>8.0510248299999994</v>
      </c>
      <c r="Y125">
        <f t="shared" si="21"/>
        <v>0.45586919999999997</v>
      </c>
      <c r="Z125">
        <f t="shared" si="22"/>
        <v>3.5127200000000004E-2</v>
      </c>
      <c r="AA125">
        <f t="shared" si="23"/>
        <v>1.1125640000000001E-2</v>
      </c>
      <c r="AB125">
        <f t="shared" si="24"/>
        <v>6.5159400000000004E-3</v>
      </c>
      <c r="AC125">
        <f t="shared" si="25"/>
        <v>1.0585640000000002E-2</v>
      </c>
      <c r="AD125">
        <f t="shared" si="26"/>
        <v>1.4178349999999999E-2</v>
      </c>
      <c r="AE125" s="2">
        <f t="shared" si="27"/>
        <v>2.0000000000000001E-4</v>
      </c>
    </row>
    <row r="126" spans="1:31" x14ac:dyDescent="0.2">
      <c r="A126" s="6">
        <v>1390.62</v>
      </c>
      <c r="B126" s="2" t="s">
        <v>162</v>
      </c>
      <c r="C126" s="2">
        <v>4.2896999999999998</v>
      </c>
      <c r="D126" s="2">
        <v>23.5868</v>
      </c>
      <c r="E126" s="2">
        <v>1.8E-3</v>
      </c>
      <c r="F126" s="2">
        <v>0.25890000000000002</v>
      </c>
      <c r="G126" s="2">
        <v>9.1010000000000009</v>
      </c>
      <c r="H126" s="2">
        <v>1.5833999999999999</v>
      </c>
      <c r="I126" s="2">
        <v>6.5065999999999997</v>
      </c>
      <c r="J126" s="2">
        <v>0.46760000000000002</v>
      </c>
      <c r="K126" s="2">
        <v>2.5700000000000001E-2</v>
      </c>
      <c r="L126" s="2">
        <v>1.06E-2</v>
      </c>
      <c r="M126" s="2">
        <v>6.1000000000000004E-3</v>
      </c>
      <c r="N126" s="2">
        <v>1.09E-2</v>
      </c>
      <c r="O126" s="2">
        <v>1.6799999999999999E-2</v>
      </c>
      <c r="P126" s="2" t="s">
        <v>30</v>
      </c>
      <c r="R126">
        <f t="shared" si="14"/>
        <v>4.3334346799999999</v>
      </c>
      <c r="S126">
        <f t="shared" si="15"/>
        <v>27.872329760000003</v>
      </c>
      <c r="T126">
        <f t="shared" si="16"/>
        <v>1.75658E-3</v>
      </c>
      <c r="U126">
        <f t="shared" si="17"/>
        <v>0.42210669000000001</v>
      </c>
      <c r="V126">
        <f t="shared" si="18"/>
        <v>11.803580200000001</v>
      </c>
      <c r="W126">
        <f t="shared" si="19"/>
        <v>1.8210435</v>
      </c>
      <c r="X126">
        <f t="shared" si="20"/>
        <v>7.9656323799999988</v>
      </c>
      <c r="Y126">
        <f t="shared" si="21"/>
        <v>0.49537020000000004</v>
      </c>
      <c r="Z126">
        <f t="shared" si="22"/>
        <v>3.7494960000000001E-2</v>
      </c>
      <c r="AA126">
        <f t="shared" si="23"/>
        <v>1.4832280000000002E-2</v>
      </c>
      <c r="AB126">
        <f t="shared" si="24"/>
        <v>6.5159400000000004E-3</v>
      </c>
      <c r="AC126">
        <f t="shared" si="25"/>
        <v>1.129838E-2</v>
      </c>
      <c r="AD126">
        <f t="shared" si="26"/>
        <v>1.6132399999999998E-2</v>
      </c>
      <c r="AE126" s="2" t="str">
        <f t="shared" si="27"/>
        <v>NA</v>
      </c>
    </row>
    <row r="127" spans="1:31" x14ac:dyDescent="0.2">
      <c r="A127" s="6">
        <v>1390.75</v>
      </c>
      <c r="B127" s="2" t="s">
        <v>163</v>
      </c>
      <c r="C127" s="2">
        <v>4.4665999999999997</v>
      </c>
      <c r="D127" s="2">
        <v>23.177900000000001</v>
      </c>
      <c r="E127" s="2">
        <v>1.8E-3</v>
      </c>
      <c r="F127" s="2">
        <v>0.3705</v>
      </c>
      <c r="G127" s="2">
        <v>8.9152000000000005</v>
      </c>
      <c r="H127" s="2">
        <v>1.5865</v>
      </c>
      <c r="I127" s="2">
        <v>6.6898</v>
      </c>
      <c r="J127" s="2">
        <v>0.47710000000000002</v>
      </c>
      <c r="K127" s="2">
        <v>2.7799999999999998E-2</v>
      </c>
      <c r="L127" s="2">
        <v>1.0699999999999999E-2</v>
      </c>
      <c r="M127" s="2">
        <v>6.7999999999999996E-3</v>
      </c>
      <c r="N127" s="2">
        <v>1.09E-2</v>
      </c>
      <c r="O127" s="2">
        <v>1.61E-2</v>
      </c>
      <c r="P127" s="2" t="s">
        <v>30</v>
      </c>
      <c r="R127">
        <f t="shared" si="14"/>
        <v>4.4757330399999997</v>
      </c>
      <c r="S127">
        <f t="shared" si="15"/>
        <v>27.404875280000002</v>
      </c>
      <c r="T127">
        <f t="shared" si="16"/>
        <v>1.75658E-3</v>
      </c>
      <c r="U127">
        <f t="shared" si="17"/>
        <v>0.49711305</v>
      </c>
      <c r="V127">
        <f t="shared" si="18"/>
        <v>11.56943504</v>
      </c>
      <c r="W127">
        <f t="shared" si="19"/>
        <v>1.8242287500000001</v>
      </c>
      <c r="X127">
        <f t="shared" si="20"/>
        <v>8.1844281399999996</v>
      </c>
      <c r="Y127">
        <f t="shared" si="21"/>
        <v>0.5052454500000001</v>
      </c>
      <c r="Z127">
        <f t="shared" si="22"/>
        <v>4.0419839999999999E-2</v>
      </c>
      <c r="AA127">
        <f t="shared" si="23"/>
        <v>1.4964660000000001E-2</v>
      </c>
      <c r="AB127">
        <f t="shared" si="24"/>
        <v>7.24072E-3</v>
      </c>
      <c r="AC127">
        <f t="shared" si="25"/>
        <v>1.129838E-2</v>
      </c>
      <c r="AD127">
        <f t="shared" si="26"/>
        <v>1.548105E-2</v>
      </c>
      <c r="AE127" s="2" t="str">
        <f t="shared" si="27"/>
        <v>NA</v>
      </c>
    </row>
    <row r="128" spans="1:31" x14ac:dyDescent="0.2">
      <c r="A128" s="6">
        <v>1390.88</v>
      </c>
      <c r="B128" s="2" t="s">
        <v>164</v>
      </c>
      <c r="C128" s="2">
        <v>5.6908000000000003</v>
      </c>
      <c r="D128" s="2">
        <v>19.5947</v>
      </c>
      <c r="E128" s="2">
        <v>1.6999999999999999E-3</v>
      </c>
      <c r="F128" s="2">
        <v>0.46939999999999998</v>
      </c>
      <c r="G128" s="2">
        <v>7.1962999999999999</v>
      </c>
      <c r="H128" s="2">
        <v>1.3704000000000001</v>
      </c>
      <c r="I128" s="2">
        <v>7.7588999999999997</v>
      </c>
      <c r="J128" s="2">
        <v>0.41389999999999999</v>
      </c>
      <c r="K128" s="2">
        <v>2.3400000000000001E-2</v>
      </c>
      <c r="L128" s="2">
        <v>8.3999999999999995E-3</v>
      </c>
      <c r="M128" s="2">
        <v>6.4000000000000003E-3</v>
      </c>
      <c r="N128" s="2">
        <v>1.01E-2</v>
      </c>
      <c r="O128" s="2">
        <v>1.5900000000000001E-2</v>
      </c>
      <c r="P128" s="2" t="s">
        <v>30</v>
      </c>
      <c r="R128">
        <f t="shared" si="14"/>
        <v>5.4604795199999998</v>
      </c>
      <c r="S128">
        <f t="shared" si="15"/>
        <v>23.308561040000001</v>
      </c>
      <c r="T128">
        <f t="shared" si="16"/>
        <v>1.6617699999999999E-3</v>
      </c>
      <c r="U128">
        <f t="shared" si="17"/>
        <v>0.56358374</v>
      </c>
      <c r="V128">
        <f t="shared" si="18"/>
        <v>9.4032772599999994</v>
      </c>
      <c r="W128">
        <f t="shared" si="19"/>
        <v>1.6021860000000001</v>
      </c>
      <c r="X128">
        <f t="shared" si="20"/>
        <v>9.4612542699999995</v>
      </c>
      <c r="Y128">
        <f t="shared" si="21"/>
        <v>0.43954905</v>
      </c>
      <c r="Z128">
        <f t="shared" si="22"/>
        <v>3.4291519999999999E-2</v>
      </c>
      <c r="AA128">
        <f t="shared" si="23"/>
        <v>1.1919920000000001E-2</v>
      </c>
      <c r="AB128">
        <f t="shared" si="24"/>
        <v>6.8265600000000006E-3</v>
      </c>
      <c r="AC128">
        <f t="shared" si="25"/>
        <v>1.048382E-2</v>
      </c>
      <c r="AD128">
        <f t="shared" si="26"/>
        <v>1.5294950000000002E-2</v>
      </c>
      <c r="AE128" s="2" t="str">
        <f t="shared" si="27"/>
        <v>NA</v>
      </c>
    </row>
    <row r="129" spans="1:31" x14ac:dyDescent="0.2">
      <c r="A129" s="6">
        <v>1391.03</v>
      </c>
      <c r="B129" s="2" t="s">
        <v>165</v>
      </c>
      <c r="C129" s="2">
        <v>5.2709999999999999</v>
      </c>
      <c r="D129" s="2">
        <v>17.4283</v>
      </c>
      <c r="E129" s="2">
        <v>2.2000000000000001E-3</v>
      </c>
      <c r="F129" s="2">
        <v>0.46339999999999998</v>
      </c>
      <c r="G129" s="2">
        <v>6.0834999999999999</v>
      </c>
      <c r="H129" s="2">
        <v>1.4319</v>
      </c>
      <c r="I129" s="2">
        <v>6.5491999999999999</v>
      </c>
      <c r="J129" s="2">
        <v>0.47339999999999999</v>
      </c>
      <c r="K129" s="2">
        <v>2.47E-2</v>
      </c>
      <c r="L129" s="2">
        <v>8.8000000000000005E-3</v>
      </c>
      <c r="M129" s="2">
        <v>6.4000000000000003E-3</v>
      </c>
      <c r="N129" s="2">
        <v>1.12E-2</v>
      </c>
      <c r="O129" s="2">
        <v>1.6799999999999999E-2</v>
      </c>
      <c r="P129" s="2">
        <v>6.9999999999999999E-4</v>
      </c>
      <c r="R129">
        <f t="shared" si="14"/>
        <v>5.1227923999999998</v>
      </c>
      <c r="S129">
        <f t="shared" si="15"/>
        <v>20.831932560000002</v>
      </c>
      <c r="T129">
        <f t="shared" si="16"/>
        <v>2.1358200000000005E-3</v>
      </c>
      <c r="U129">
        <f t="shared" si="17"/>
        <v>0.55955113999999995</v>
      </c>
      <c r="V129">
        <f t="shared" si="18"/>
        <v>8.0009266999999991</v>
      </c>
      <c r="W129">
        <f t="shared" si="19"/>
        <v>1.6653772499999999</v>
      </c>
      <c r="X129">
        <f t="shared" si="20"/>
        <v>8.0165095599999994</v>
      </c>
      <c r="Y129">
        <f t="shared" si="21"/>
        <v>0.50139929999999999</v>
      </c>
      <c r="Z129">
        <f t="shared" si="22"/>
        <v>3.6102160000000001E-2</v>
      </c>
      <c r="AA129">
        <f t="shared" si="23"/>
        <v>1.2449440000000003E-2</v>
      </c>
      <c r="AB129">
        <f t="shared" si="24"/>
        <v>6.8265600000000006E-3</v>
      </c>
      <c r="AC129">
        <f t="shared" si="25"/>
        <v>1.1603840000000001E-2</v>
      </c>
      <c r="AD129">
        <f t="shared" si="26"/>
        <v>1.6132399999999998E-2</v>
      </c>
      <c r="AE129" s="2">
        <f t="shared" si="27"/>
        <v>6.9999999999999999E-4</v>
      </c>
    </row>
    <row r="130" spans="1:31" x14ac:dyDescent="0.2">
      <c r="A130" s="6">
        <v>1391.31</v>
      </c>
      <c r="B130" s="2" t="s">
        <v>166</v>
      </c>
      <c r="C130" s="2">
        <v>4.2416999999999998</v>
      </c>
      <c r="D130" s="2">
        <v>21.292200000000001</v>
      </c>
      <c r="E130" s="2">
        <v>1.6999999999999999E-3</v>
      </c>
      <c r="F130" s="2">
        <v>0.38100000000000001</v>
      </c>
      <c r="G130" s="2">
        <v>8.5691000000000006</v>
      </c>
      <c r="H130" s="2">
        <v>1.6692</v>
      </c>
      <c r="I130" s="2">
        <v>7.1207000000000003</v>
      </c>
      <c r="J130" s="2">
        <v>0.42930000000000001</v>
      </c>
      <c r="K130" s="2">
        <v>2.5600000000000001E-2</v>
      </c>
      <c r="L130" s="2">
        <v>9.9000000000000008E-3</v>
      </c>
      <c r="M130" s="2">
        <v>5.3E-3</v>
      </c>
      <c r="N130" s="2">
        <v>1.0800000000000001E-2</v>
      </c>
      <c r="O130" s="2">
        <v>1.43E-2</v>
      </c>
      <c r="P130" s="2" t="s">
        <v>30</v>
      </c>
      <c r="R130">
        <f t="shared" si="14"/>
        <v>4.2948234799999998</v>
      </c>
      <c r="S130">
        <f t="shared" si="15"/>
        <v>25.249143040000003</v>
      </c>
      <c r="T130">
        <f t="shared" si="16"/>
        <v>1.6617699999999999E-3</v>
      </c>
      <c r="U130">
        <f t="shared" si="17"/>
        <v>0.50417010000000007</v>
      </c>
      <c r="V130">
        <f t="shared" si="18"/>
        <v>11.13327982</v>
      </c>
      <c r="W130">
        <f t="shared" si="19"/>
        <v>1.909203</v>
      </c>
      <c r="X130">
        <f t="shared" si="20"/>
        <v>8.6990520100000008</v>
      </c>
      <c r="Y130">
        <f t="shared" si="21"/>
        <v>0.45555735000000003</v>
      </c>
      <c r="Z130">
        <f t="shared" si="22"/>
        <v>3.7355680000000002E-2</v>
      </c>
      <c r="AA130">
        <f t="shared" si="23"/>
        <v>1.3905620000000002E-2</v>
      </c>
      <c r="AB130">
        <f t="shared" si="24"/>
        <v>5.68762E-3</v>
      </c>
      <c r="AC130">
        <f t="shared" si="25"/>
        <v>1.1196560000000001E-2</v>
      </c>
      <c r="AD130">
        <f t="shared" si="26"/>
        <v>1.3806150000000001E-2</v>
      </c>
      <c r="AE130" s="2" t="str">
        <f t="shared" si="27"/>
        <v>NA</v>
      </c>
    </row>
    <row r="131" spans="1:31" x14ac:dyDescent="0.2">
      <c r="A131" s="6">
        <v>1391.62</v>
      </c>
      <c r="B131" s="2" t="s">
        <v>167</v>
      </c>
      <c r="C131" s="2">
        <v>4.9229000000000003</v>
      </c>
      <c r="D131" s="2">
        <v>17.599</v>
      </c>
      <c r="E131" s="2">
        <v>1.8E-3</v>
      </c>
      <c r="F131" s="2">
        <v>0.55700000000000005</v>
      </c>
      <c r="G131" s="2">
        <v>6.3978000000000002</v>
      </c>
      <c r="H131" s="2">
        <v>1.2297</v>
      </c>
      <c r="I131" s="2">
        <v>11.7323</v>
      </c>
      <c r="J131" s="2">
        <v>0.40689999999999998</v>
      </c>
      <c r="K131" s="2">
        <v>2.4199999999999999E-2</v>
      </c>
      <c r="L131" s="2">
        <v>9.1000000000000004E-3</v>
      </c>
      <c r="M131" s="2">
        <v>6.4999999999999997E-3</v>
      </c>
      <c r="N131" s="2">
        <v>9.1999999999999998E-3</v>
      </c>
      <c r="O131" s="2">
        <v>1.43E-2</v>
      </c>
      <c r="P131" s="2" t="s">
        <v>30</v>
      </c>
      <c r="R131">
        <f t="shared" si="14"/>
        <v>4.8427807600000001</v>
      </c>
      <c r="S131">
        <f t="shared" si="15"/>
        <v>21.027076800000003</v>
      </c>
      <c r="T131">
        <f t="shared" si="16"/>
        <v>1.75658E-3</v>
      </c>
      <c r="U131">
        <f t="shared" si="17"/>
        <v>0.62245970000000006</v>
      </c>
      <c r="V131">
        <f t="shared" si="18"/>
        <v>8.3970075600000005</v>
      </c>
      <c r="W131">
        <f t="shared" si="19"/>
        <v>1.4576167500000001</v>
      </c>
      <c r="X131">
        <f t="shared" si="20"/>
        <v>14.206685890000001</v>
      </c>
      <c r="Y131">
        <f t="shared" si="21"/>
        <v>0.43227254999999998</v>
      </c>
      <c r="Z131">
        <f t="shared" si="22"/>
        <v>3.5405760000000001E-2</v>
      </c>
      <c r="AA131">
        <f t="shared" si="23"/>
        <v>1.2846580000000002E-2</v>
      </c>
      <c r="AB131">
        <f t="shared" si="24"/>
        <v>6.9300999999999998E-3</v>
      </c>
      <c r="AC131">
        <f t="shared" si="25"/>
        <v>9.56744E-3</v>
      </c>
      <c r="AD131">
        <f t="shared" si="26"/>
        <v>1.3806150000000001E-2</v>
      </c>
      <c r="AE131" s="2" t="str">
        <f t="shared" si="27"/>
        <v>NA</v>
      </c>
    </row>
    <row r="132" spans="1:31" x14ac:dyDescent="0.2">
      <c r="A132" s="6">
        <v>1391.97</v>
      </c>
      <c r="B132" s="2" t="s">
        <v>168</v>
      </c>
      <c r="C132" s="2">
        <v>4.3655999999999997</v>
      </c>
      <c r="D132" s="2">
        <v>20.4343</v>
      </c>
      <c r="E132" s="2">
        <v>1.8E-3</v>
      </c>
      <c r="F132" s="2">
        <v>0.60299999999999998</v>
      </c>
      <c r="G132" s="2">
        <v>7.1599000000000004</v>
      </c>
      <c r="H132" s="2">
        <v>1.2225999999999999</v>
      </c>
      <c r="I132" s="2">
        <v>10.883100000000001</v>
      </c>
      <c r="J132" s="2">
        <v>0.39710000000000001</v>
      </c>
      <c r="K132" s="2">
        <v>2.5899999999999999E-2</v>
      </c>
      <c r="L132" s="2">
        <v>8.9999999999999993E-3</v>
      </c>
      <c r="M132" s="2">
        <v>5.4000000000000003E-3</v>
      </c>
      <c r="N132" s="2">
        <v>8.8000000000000005E-3</v>
      </c>
      <c r="O132" s="2">
        <v>1.5299999999999999E-2</v>
      </c>
      <c r="P132" s="2" t="s">
        <v>30</v>
      </c>
      <c r="R132">
        <f t="shared" ref="R132:R195" si="28">0.8044*C132+ 0.8828</f>
        <v>4.3944886399999996</v>
      </c>
      <c r="S132">
        <f t="shared" ref="S132:S195" si="29">1.1432*D132 + 0.9079</f>
        <v>24.26839176</v>
      </c>
      <c r="T132">
        <f t="shared" ref="T132:T195" si="30">0.9481*E132 + 0.00005</f>
        <v>1.75658E-3</v>
      </c>
      <c r="U132">
        <f t="shared" ref="U132:U195" si="31">0.6721*F132+0.2481</f>
        <v>0.65337629999999991</v>
      </c>
      <c r="V132">
        <f t="shared" ref="V132:V195" si="32">1.2602*G132+ 0.3345</f>
        <v>9.3574059800000011</v>
      </c>
      <c r="W132">
        <f t="shared" ref="W132:W195" si="33">1.0275*H132 + 0.1941</f>
        <v>1.4503215</v>
      </c>
      <c r="X132">
        <f t="shared" ref="X132:X195" si="34">1.1943*I132 + 0.1948</f>
        <v>13.192486330000001</v>
      </c>
      <c r="Y132">
        <f t="shared" ref="Y132:Y195" si="35">1.0395*J132 + 0.0093</f>
        <v>0.42208545000000003</v>
      </c>
      <c r="Z132">
        <f t="shared" ref="Z132:Z195" si="36">1.3928*K132 + 0.0017</f>
        <v>3.7773519999999998E-2</v>
      </c>
      <c r="AA132">
        <f t="shared" ref="AA132:AA195" si="37">1.3238*L132 + 0.0008</f>
        <v>1.27142E-2</v>
      </c>
      <c r="AB132">
        <f t="shared" ref="AB132:AB195" si="38">1.0354*M132 + 0.0002</f>
        <v>5.7911600000000001E-3</v>
      </c>
      <c r="AC132">
        <f t="shared" ref="AC132:AC195" si="39">1.0182*N132 + 0.0002</f>
        <v>9.1601600000000005E-3</v>
      </c>
      <c r="AD132">
        <f t="shared" ref="AD132:AD195" si="40">0.9305*O132 + 0.0005</f>
        <v>1.473665E-2</v>
      </c>
      <c r="AE132" s="2" t="str">
        <f t="shared" ref="AE132:AE195" si="41">P132</f>
        <v>NA</v>
      </c>
    </row>
    <row r="133" spans="1:31" x14ac:dyDescent="0.2">
      <c r="A133" s="6">
        <v>1392.3</v>
      </c>
      <c r="B133" s="2" t="s">
        <v>169</v>
      </c>
      <c r="C133" s="2">
        <v>4.4603999999999999</v>
      </c>
      <c r="D133" s="2">
        <v>15.9977</v>
      </c>
      <c r="E133" s="2">
        <v>1.6000000000000001E-3</v>
      </c>
      <c r="F133" s="2">
        <v>0.41909999999999997</v>
      </c>
      <c r="G133" s="2">
        <v>5.1081000000000003</v>
      </c>
      <c r="H133" s="2">
        <v>0.98960000000000004</v>
      </c>
      <c r="I133" s="2">
        <v>15.964399999999999</v>
      </c>
      <c r="J133" s="2">
        <v>0.33729999999999999</v>
      </c>
      <c r="K133" s="2">
        <v>2.01E-2</v>
      </c>
      <c r="L133" s="2">
        <v>6.3E-3</v>
      </c>
      <c r="M133" s="2">
        <v>4.7999999999999996E-3</v>
      </c>
      <c r="N133" s="2">
        <v>7.3000000000000001E-3</v>
      </c>
      <c r="O133" s="2">
        <v>1.32E-2</v>
      </c>
      <c r="P133" s="2" t="s">
        <v>30</v>
      </c>
      <c r="R133">
        <f t="shared" si="28"/>
        <v>4.4707457599999998</v>
      </c>
      <c r="S133">
        <f t="shared" si="29"/>
        <v>19.196470640000001</v>
      </c>
      <c r="T133">
        <f t="shared" si="30"/>
        <v>1.5669600000000001E-3</v>
      </c>
      <c r="U133">
        <f t="shared" si="31"/>
        <v>0.52977710999999994</v>
      </c>
      <c r="V133">
        <f t="shared" si="32"/>
        <v>6.7717276200000009</v>
      </c>
      <c r="W133">
        <f t="shared" si="33"/>
        <v>1.210914</v>
      </c>
      <c r="X133">
        <f t="shared" si="34"/>
        <v>19.26108292</v>
      </c>
      <c r="Y133">
        <f t="shared" si="35"/>
        <v>0.35992334999999998</v>
      </c>
      <c r="Z133">
        <f t="shared" si="36"/>
        <v>2.9695280000000001E-2</v>
      </c>
      <c r="AA133">
        <f t="shared" si="37"/>
        <v>9.1399400000000009E-3</v>
      </c>
      <c r="AB133">
        <f t="shared" si="38"/>
        <v>5.1699199999999997E-3</v>
      </c>
      <c r="AC133">
        <f t="shared" si="39"/>
        <v>7.63286E-3</v>
      </c>
      <c r="AD133">
        <f t="shared" si="40"/>
        <v>1.27826E-2</v>
      </c>
      <c r="AE133" s="2" t="str">
        <f t="shared" si="41"/>
        <v>NA</v>
      </c>
    </row>
    <row r="134" spans="1:31" x14ac:dyDescent="0.2">
      <c r="A134" s="6">
        <v>1392.53</v>
      </c>
      <c r="B134" s="2" t="s">
        <v>170</v>
      </c>
      <c r="C134" s="2">
        <v>4.4564000000000004</v>
      </c>
      <c r="D134" s="2">
        <v>17.631599999999999</v>
      </c>
      <c r="E134" s="2">
        <v>3.3E-3</v>
      </c>
      <c r="F134" s="2">
        <v>0.63649999999999995</v>
      </c>
      <c r="G134" s="2">
        <v>5.7222</v>
      </c>
      <c r="H134" s="2">
        <v>1.1045</v>
      </c>
      <c r="I134" s="2">
        <v>14.4091</v>
      </c>
      <c r="J134" s="2">
        <v>0.35070000000000001</v>
      </c>
      <c r="K134" s="2">
        <v>2.24E-2</v>
      </c>
      <c r="L134" s="2">
        <v>7.1999999999999998E-3</v>
      </c>
      <c r="M134" s="2">
        <v>5.7999999999999996E-3</v>
      </c>
      <c r="N134" s="2">
        <v>8.0000000000000002E-3</v>
      </c>
      <c r="O134" s="2">
        <v>1.35E-2</v>
      </c>
      <c r="P134" s="2" t="s">
        <v>30</v>
      </c>
      <c r="R134">
        <f t="shared" si="28"/>
        <v>4.4675281600000005</v>
      </c>
      <c r="S134">
        <f t="shared" si="29"/>
        <v>21.064345119999999</v>
      </c>
      <c r="T134">
        <f t="shared" si="30"/>
        <v>3.1787300000000003E-3</v>
      </c>
      <c r="U134">
        <f t="shared" si="31"/>
        <v>0.67589164999999995</v>
      </c>
      <c r="V134">
        <f t="shared" si="32"/>
        <v>7.5456164399999999</v>
      </c>
      <c r="W134">
        <f t="shared" si="33"/>
        <v>1.3289737500000001</v>
      </c>
      <c r="X134">
        <f t="shared" si="34"/>
        <v>17.403588129999999</v>
      </c>
      <c r="Y134">
        <f t="shared" si="35"/>
        <v>0.37385265000000001</v>
      </c>
      <c r="Z134">
        <f t="shared" si="36"/>
        <v>3.2898719999999999E-2</v>
      </c>
      <c r="AA134">
        <f t="shared" si="37"/>
        <v>1.0331360000000001E-2</v>
      </c>
      <c r="AB134">
        <f t="shared" si="38"/>
        <v>6.2053199999999994E-3</v>
      </c>
      <c r="AC134">
        <f t="shared" si="39"/>
        <v>8.3455999999999999E-3</v>
      </c>
      <c r="AD134">
        <f t="shared" si="40"/>
        <v>1.306175E-2</v>
      </c>
      <c r="AE134" s="2" t="str">
        <f t="shared" si="41"/>
        <v>NA</v>
      </c>
    </row>
    <row r="135" spans="1:31" x14ac:dyDescent="0.2">
      <c r="A135" s="6">
        <v>1392.89</v>
      </c>
      <c r="B135" s="2" t="s">
        <v>171</v>
      </c>
      <c r="C135" s="2">
        <v>4.0362</v>
      </c>
      <c r="D135" s="2">
        <v>16.851299999999998</v>
      </c>
      <c r="E135" s="2">
        <v>1.5E-3</v>
      </c>
      <c r="F135" s="2">
        <v>0.66849999999999998</v>
      </c>
      <c r="G135" s="2">
        <v>5.9584000000000001</v>
      </c>
      <c r="H135" s="2">
        <v>0.99339999999999995</v>
      </c>
      <c r="I135" s="2">
        <v>16.566600000000001</v>
      </c>
      <c r="J135" s="2">
        <v>0.34849999999999998</v>
      </c>
      <c r="K135" s="2">
        <v>2.4E-2</v>
      </c>
      <c r="L135" s="2">
        <v>8.3000000000000001E-3</v>
      </c>
      <c r="M135" s="2">
        <v>5.4999999999999997E-3</v>
      </c>
      <c r="N135" s="2">
        <v>7.1999999999999998E-3</v>
      </c>
      <c r="O135" s="2">
        <v>1.38E-2</v>
      </c>
      <c r="P135" s="2" t="s">
        <v>30</v>
      </c>
      <c r="R135">
        <f t="shared" si="28"/>
        <v>4.1295192800000002</v>
      </c>
      <c r="S135">
        <f t="shared" si="29"/>
        <v>20.172306159999998</v>
      </c>
      <c r="T135">
        <f t="shared" si="30"/>
        <v>1.47215E-3</v>
      </c>
      <c r="U135">
        <f t="shared" si="31"/>
        <v>0.69739885000000001</v>
      </c>
      <c r="V135">
        <f t="shared" si="32"/>
        <v>7.8432756800000005</v>
      </c>
      <c r="W135">
        <f t="shared" si="33"/>
        <v>1.2148185</v>
      </c>
      <c r="X135">
        <f t="shared" si="34"/>
        <v>19.98029038</v>
      </c>
      <c r="Y135">
        <f t="shared" si="35"/>
        <v>0.37156574999999997</v>
      </c>
      <c r="Z135">
        <f t="shared" si="36"/>
        <v>3.5127200000000004E-2</v>
      </c>
      <c r="AA135">
        <f t="shared" si="37"/>
        <v>1.1787540000000001E-2</v>
      </c>
      <c r="AB135">
        <f t="shared" si="38"/>
        <v>5.8947000000000001E-3</v>
      </c>
      <c r="AC135">
        <f t="shared" si="39"/>
        <v>7.5310399999999993E-3</v>
      </c>
      <c r="AD135">
        <f t="shared" si="40"/>
        <v>1.3340899999999999E-2</v>
      </c>
      <c r="AE135" s="2" t="str">
        <f t="shared" si="41"/>
        <v>NA</v>
      </c>
    </row>
    <row r="136" spans="1:31" x14ac:dyDescent="0.2">
      <c r="A136" s="6">
        <v>1393.29</v>
      </c>
      <c r="B136" s="2" t="s">
        <v>172</v>
      </c>
      <c r="C136" s="2">
        <v>4.1077000000000004</v>
      </c>
      <c r="D136" s="2">
        <v>16.470800000000001</v>
      </c>
      <c r="E136" s="2">
        <v>1.4E-3</v>
      </c>
      <c r="F136" s="2">
        <v>0.65959999999999996</v>
      </c>
      <c r="G136" s="2">
        <v>5.6398999999999999</v>
      </c>
      <c r="H136" s="2">
        <v>0.95420000000000005</v>
      </c>
      <c r="I136" s="2">
        <v>16.224299999999999</v>
      </c>
      <c r="J136" s="2">
        <v>0.3599</v>
      </c>
      <c r="K136" s="2">
        <v>1.72E-2</v>
      </c>
      <c r="L136" s="2">
        <v>7.0000000000000001E-3</v>
      </c>
      <c r="M136" s="2">
        <v>4.7999999999999996E-3</v>
      </c>
      <c r="N136" s="2">
        <v>7.0000000000000001E-3</v>
      </c>
      <c r="O136" s="2">
        <v>1.2800000000000001E-2</v>
      </c>
      <c r="P136" s="2" t="s">
        <v>30</v>
      </c>
      <c r="R136">
        <f t="shared" si="28"/>
        <v>4.1870338800000004</v>
      </c>
      <c r="S136">
        <f t="shared" si="29"/>
        <v>19.737318560000002</v>
      </c>
      <c r="T136">
        <f t="shared" si="30"/>
        <v>1.3773399999999999E-3</v>
      </c>
      <c r="U136">
        <f t="shared" si="31"/>
        <v>0.69141715999999998</v>
      </c>
      <c r="V136">
        <f t="shared" si="32"/>
        <v>7.4419019799999999</v>
      </c>
      <c r="W136">
        <f t="shared" si="33"/>
        <v>1.1745405000000002</v>
      </c>
      <c r="X136">
        <f t="shared" si="34"/>
        <v>19.57148149</v>
      </c>
      <c r="Y136">
        <f t="shared" si="35"/>
        <v>0.38341605000000001</v>
      </c>
      <c r="Z136">
        <f t="shared" si="36"/>
        <v>2.5656160000000001E-2</v>
      </c>
      <c r="AA136">
        <f t="shared" si="37"/>
        <v>1.0066600000000002E-2</v>
      </c>
      <c r="AB136">
        <f t="shared" si="38"/>
        <v>5.1699199999999997E-3</v>
      </c>
      <c r="AC136">
        <f t="shared" si="39"/>
        <v>7.3273999999999995E-3</v>
      </c>
      <c r="AD136">
        <f t="shared" si="40"/>
        <v>1.24104E-2</v>
      </c>
      <c r="AE136" s="2" t="str">
        <f t="shared" si="41"/>
        <v>NA</v>
      </c>
    </row>
    <row r="137" spans="1:31" x14ac:dyDescent="0.2">
      <c r="A137" s="6">
        <v>1393.52</v>
      </c>
      <c r="B137" s="2" t="s">
        <v>173</v>
      </c>
      <c r="C137" s="2">
        <v>4.1637000000000004</v>
      </c>
      <c r="D137" s="2">
        <v>17.251200000000001</v>
      </c>
      <c r="E137" s="2">
        <v>1.6999999999999999E-3</v>
      </c>
      <c r="F137" s="2">
        <v>0.49349999999999999</v>
      </c>
      <c r="G137" s="2">
        <v>7.3170000000000002</v>
      </c>
      <c r="H137" s="2">
        <v>1.3170999999999999</v>
      </c>
      <c r="I137" s="2">
        <v>12.111700000000001</v>
      </c>
      <c r="J137" s="2">
        <v>0.41199999999999998</v>
      </c>
      <c r="K137" s="2">
        <v>2.5499999999999998E-2</v>
      </c>
      <c r="L137" s="2">
        <v>8.0999999999999996E-3</v>
      </c>
      <c r="M137" s="2">
        <v>6.0000000000000001E-3</v>
      </c>
      <c r="N137" s="2">
        <v>9.7000000000000003E-3</v>
      </c>
      <c r="O137" s="2">
        <v>1.2200000000000001E-2</v>
      </c>
      <c r="P137" s="2" t="s">
        <v>30</v>
      </c>
      <c r="R137">
        <f t="shared" si="28"/>
        <v>4.2320802799999999</v>
      </c>
      <c r="S137">
        <f t="shared" si="29"/>
        <v>20.629471840000001</v>
      </c>
      <c r="T137">
        <f t="shared" si="30"/>
        <v>1.6617699999999999E-3</v>
      </c>
      <c r="U137">
        <f t="shared" si="31"/>
        <v>0.57978134999999997</v>
      </c>
      <c r="V137">
        <f t="shared" si="32"/>
        <v>9.5553834000000002</v>
      </c>
      <c r="W137">
        <f t="shared" si="33"/>
        <v>1.5474202500000001</v>
      </c>
      <c r="X137">
        <f t="shared" si="34"/>
        <v>14.659803310000001</v>
      </c>
      <c r="Y137">
        <f t="shared" si="35"/>
        <v>0.43757399999999996</v>
      </c>
      <c r="Z137">
        <f t="shared" si="36"/>
        <v>3.7216399999999997E-2</v>
      </c>
      <c r="AA137">
        <f t="shared" si="37"/>
        <v>1.152278E-2</v>
      </c>
      <c r="AB137">
        <f t="shared" si="38"/>
        <v>6.4124000000000004E-3</v>
      </c>
      <c r="AC137">
        <f t="shared" si="39"/>
        <v>1.007654E-2</v>
      </c>
      <c r="AD137">
        <f t="shared" si="40"/>
        <v>1.1852100000000001E-2</v>
      </c>
      <c r="AE137" s="2" t="str">
        <f t="shared" si="41"/>
        <v>NA</v>
      </c>
    </row>
    <row r="138" spans="1:31" x14ac:dyDescent="0.2">
      <c r="A138" s="6">
        <v>1393.7</v>
      </c>
      <c r="B138" s="2" t="s">
        <v>174</v>
      </c>
      <c r="C138" s="2">
        <v>4.3514999999999997</v>
      </c>
      <c r="D138" s="2">
        <v>18.470400000000001</v>
      </c>
      <c r="E138" s="2">
        <v>1.9E-3</v>
      </c>
      <c r="F138" s="2">
        <v>0.61170000000000002</v>
      </c>
      <c r="G138" s="2">
        <v>7.8968999999999996</v>
      </c>
      <c r="H138" s="2">
        <v>1.3956</v>
      </c>
      <c r="I138" s="2">
        <v>10.2995</v>
      </c>
      <c r="J138" s="2">
        <v>0.4294</v>
      </c>
      <c r="K138" s="2">
        <v>2.1399999999999999E-2</v>
      </c>
      <c r="L138" s="2">
        <v>9.1999999999999998E-3</v>
      </c>
      <c r="M138" s="2">
        <v>5.4999999999999997E-3</v>
      </c>
      <c r="N138" s="2">
        <v>1.03E-2</v>
      </c>
      <c r="O138" s="2">
        <v>1.37E-2</v>
      </c>
      <c r="P138" s="2" t="s">
        <v>30</v>
      </c>
      <c r="R138">
        <f t="shared" si="28"/>
        <v>4.3831465999999999</v>
      </c>
      <c r="S138">
        <f t="shared" si="29"/>
        <v>22.023261280000003</v>
      </c>
      <c r="T138">
        <f t="shared" si="30"/>
        <v>1.8513900000000001E-3</v>
      </c>
      <c r="U138">
        <f t="shared" si="31"/>
        <v>0.65922356999999998</v>
      </c>
      <c r="V138">
        <f t="shared" si="32"/>
        <v>10.286173379999999</v>
      </c>
      <c r="W138">
        <f t="shared" si="33"/>
        <v>1.6280790000000001</v>
      </c>
      <c r="X138">
        <f t="shared" si="34"/>
        <v>12.49549285</v>
      </c>
      <c r="Y138">
        <f t="shared" si="35"/>
        <v>0.45566129999999999</v>
      </c>
      <c r="Z138">
        <f t="shared" si="36"/>
        <v>3.150592E-2</v>
      </c>
      <c r="AA138">
        <f t="shared" si="37"/>
        <v>1.2978960000000001E-2</v>
      </c>
      <c r="AB138">
        <f t="shared" si="38"/>
        <v>5.8947000000000001E-3</v>
      </c>
      <c r="AC138">
        <f t="shared" si="39"/>
        <v>1.0687460000000001E-2</v>
      </c>
      <c r="AD138">
        <f t="shared" si="40"/>
        <v>1.324785E-2</v>
      </c>
      <c r="AE138" s="2" t="str">
        <f t="shared" si="41"/>
        <v>NA</v>
      </c>
    </row>
    <row r="139" spans="1:31" x14ac:dyDescent="0.2">
      <c r="A139" s="6">
        <v>1393.8</v>
      </c>
      <c r="B139" s="2" t="s">
        <v>175</v>
      </c>
      <c r="C139" s="2">
        <v>4.0160999999999998</v>
      </c>
      <c r="D139" s="2">
        <v>16.901199999999999</v>
      </c>
      <c r="E139" s="2">
        <v>1.6000000000000001E-3</v>
      </c>
      <c r="F139" s="2">
        <v>0.50229999999999997</v>
      </c>
      <c r="G139" s="2">
        <v>6.3832000000000004</v>
      </c>
      <c r="H139" s="2">
        <v>1.2459</v>
      </c>
      <c r="I139" s="2">
        <v>12.461600000000001</v>
      </c>
      <c r="J139" s="2">
        <v>0.39500000000000002</v>
      </c>
      <c r="K139" s="2">
        <v>2.3599999999999999E-2</v>
      </c>
      <c r="L139" s="2">
        <v>9.1999999999999998E-3</v>
      </c>
      <c r="M139" s="2">
        <v>5.4000000000000003E-3</v>
      </c>
      <c r="N139" s="2">
        <v>8.9999999999999993E-3</v>
      </c>
      <c r="O139" s="2">
        <v>1.3599999999999999E-2</v>
      </c>
      <c r="P139" s="2">
        <v>2.0000000000000001E-4</v>
      </c>
      <c r="R139">
        <f t="shared" si="28"/>
        <v>4.1133508399999998</v>
      </c>
      <c r="S139">
        <f t="shared" si="29"/>
        <v>20.22935184</v>
      </c>
      <c r="T139">
        <f t="shared" si="30"/>
        <v>1.5669600000000001E-3</v>
      </c>
      <c r="U139">
        <f t="shared" si="31"/>
        <v>0.58569582999999992</v>
      </c>
      <c r="V139">
        <f t="shared" si="32"/>
        <v>8.3786086400000013</v>
      </c>
      <c r="W139">
        <f t="shared" si="33"/>
        <v>1.47426225</v>
      </c>
      <c r="X139">
        <f t="shared" si="34"/>
        <v>15.07768888</v>
      </c>
      <c r="Y139">
        <f t="shared" si="35"/>
        <v>0.41990250000000001</v>
      </c>
      <c r="Z139">
        <f t="shared" si="36"/>
        <v>3.4570080000000003E-2</v>
      </c>
      <c r="AA139">
        <f t="shared" si="37"/>
        <v>1.2978960000000001E-2</v>
      </c>
      <c r="AB139">
        <f t="shared" si="38"/>
        <v>5.7911600000000001E-3</v>
      </c>
      <c r="AC139">
        <f t="shared" si="39"/>
        <v>9.3638000000000002E-3</v>
      </c>
      <c r="AD139">
        <f t="shared" si="40"/>
        <v>1.3154799999999999E-2</v>
      </c>
      <c r="AE139" s="2">
        <f t="shared" si="41"/>
        <v>2.0000000000000001E-4</v>
      </c>
    </row>
    <row r="140" spans="1:31" x14ac:dyDescent="0.2">
      <c r="A140" s="6">
        <v>1394.13</v>
      </c>
      <c r="B140" s="2" t="s">
        <v>176</v>
      </c>
      <c r="C140" s="2">
        <v>4.2643000000000004</v>
      </c>
      <c r="D140" s="2">
        <v>14.2141</v>
      </c>
      <c r="E140" s="2">
        <v>1.6999999999999999E-3</v>
      </c>
      <c r="F140" s="2">
        <v>0.53439999999999999</v>
      </c>
      <c r="G140" s="2">
        <v>5.5304000000000002</v>
      </c>
      <c r="H140" s="2">
        <v>1.2467999999999999</v>
      </c>
      <c r="I140" s="2">
        <v>12.724600000000001</v>
      </c>
      <c r="J140" s="2">
        <v>0.38690000000000002</v>
      </c>
      <c r="K140" s="2">
        <v>2.1999999999999999E-2</v>
      </c>
      <c r="L140" s="2">
        <v>9.1999999999999998E-3</v>
      </c>
      <c r="M140" s="2">
        <v>5.4000000000000003E-3</v>
      </c>
      <c r="N140" s="2">
        <v>9.1000000000000004E-3</v>
      </c>
      <c r="O140" s="2">
        <v>1.26E-2</v>
      </c>
      <c r="P140" s="2">
        <v>5.0000000000000001E-4</v>
      </c>
      <c r="R140">
        <f t="shared" si="28"/>
        <v>4.3130029200000006</v>
      </c>
      <c r="S140">
        <f t="shared" si="29"/>
        <v>17.157459120000002</v>
      </c>
      <c r="T140">
        <f t="shared" si="30"/>
        <v>1.6617699999999999E-3</v>
      </c>
      <c r="U140">
        <f t="shared" si="31"/>
        <v>0.60727024000000007</v>
      </c>
      <c r="V140">
        <f t="shared" si="32"/>
        <v>7.3039100800000005</v>
      </c>
      <c r="W140">
        <f t="shared" si="33"/>
        <v>1.475187</v>
      </c>
      <c r="X140">
        <f t="shared" si="34"/>
        <v>15.39178978</v>
      </c>
      <c r="Y140">
        <f t="shared" si="35"/>
        <v>0.41148255000000006</v>
      </c>
      <c r="Z140">
        <f t="shared" si="36"/>
        <v>3.2341599999999998E-2</v>
      </c>
      <c r="AA140">
        <f t="shared" si="37"/>
        <v>1.2978960000000001E-2</v>
      </c>
      <c r="AB140">
        <f t="shared" si="38"/>
        <v>5.7911600000000001E-3</v>
      </c>
      <c r="AC140">
        <f t="shared" si="39"/>
        <v>9.465620000000001E-3</v>
      </c>
      <c r="AD140">
        <f t="shared" si="40"/>
        <v>1.22243E-2</v>
      </c>
      <c r="AE140" s="2">
        <f t="shared" si="41"/>
        <v>5.0000000000000001E-4</v>
      </c>
    </row>
    <row r="141" spans="1:31" x14ac:dyDescent="0.2">
      <c r="A141" s="6">
        <v>1394.23</v>
      </c>
      <c r="B141" s="2" t="s">
        <v>177</v>
      </c>
      <c r="C141" s="2">
        <v>4.2874999999999996</v>
      </c>
      <c r="D141" s="2">
        <v>16.062999999999999</v>
      </c>
      <c r="E141" s="2">
        <v>1.6999999999999999E-3</v>
      </c>
      <c r="F141" s="2">
        <v>0.60489999999999999</v>
      </c>
      <c r="G141" s="2">
        <v>6.5454999999999997</v>
      </c>
      <c r="H141" s="2">
        <v>1.1853</v>
      </c>
      <c r="I141" s="2">
        <v>12.6494</v>
      </c>
      <c r="J141" s="2">
        <v>0.39119999999999999</v>
      </c>
      <c r="K141" s="2">
        <v>2.3300000000000001E-2</v>
      </c>
      <c r="L141" s="2">
        <v>9.7000000000000003E-3</v>
      </c>
      <c r="M141" s="2">
        <v>4.8999999999999998E-3</v>
      </c>
      <c r="N141" s="2">
        <v>9.1000000000000004E-3</v>
      </c>
      <c r="O141" s="2">
        <v>1.2500000000000001E-2</v>
      </c>
      <c r="P141" s="2" t="s">
        <v>30</v>
      </c>
      <c r="R141">
        <f t="shared" si="28"/>
        <v>4.3316649999999992</v>
      </c>
      <c r="S141">
        <f t="shared" si="29"/>
        <v>19.271121600000001</v>
      </c>
      <c r="T141">
        <f t="shared" si="30"/>
        <v>1.6617699999999999E-3</v>
      </c>
      <c r="U141">
        <f t="shared" si="31"/>
        <v>0.65465328999999994</v>
      </c>
      <c r="V141">
        <f t="shared" si="32"/>
        <v>8.5831391000000004</v>
      </c>
      <c r="W141">
        <f t="shared" si="33"/>
        <v>1.41199575</v>
      </c>
      <c r="X141">
        <f t="shared" si="34"/>
        <v>15.301978419999999</v>
      </c>
      <c r="Y141">
        <f t="shared" si="35"/>
        <v>0.4159524</v>
      </c>
      <c r="Z141">
        <f t="shared" si="36"/>
        <v>3.415224E-2</v>
      </c>
      <c r="AA141">
        <f t="shared" si="37"/>
        <v>1.3640860000000001E-2</v>
      </c>
      <c r="AB141">
        <f t="shared" si="38"/>
        <v>5.2734599999999998E-3</v>
      </c>
      <c r="AC141">
        <f t="shared" si="39"/>
        <v>9.465620000000001E-3</v>
      </c>
      <c r="AD141">
        <f t="shared" si="40"/>
        <v>1.2131250000000001E-2</v>
      </c>
      <c r="AE141" s="2" t="str">
        <f t="shared" si="41"/>
        <v>NA</v>
      </c>
    </row>
    <row r="142" spans="1:31" x14ac:dyDescent="0.2">
      <c r="A142" s="6">
        <v>1394.43</v>
      </c>
      <c r="B142" s="2" t="s">
        <v>178</v>
      </c>
      <c r="C142" s="2">
        <v>4.1589999999999998</v>
      </c>
      <c r="D142" s="2">
        <v>19.1188</v>
      </c>
      <c r="E142" s="2">
        <v>1.9E-3</v>
      </c>
      <c r="F142" s="2">
        <v>0.58079999999999998</v>
      </c>
      <c r="G142" s="2">
        <v>7.2423999999999999</v>
      </c>
      <c r="H142" s="2">
        <v>1.2822</v>
      </c>
      <c r="I142" s="2">
        <v>10.8604</v>
      </c>
      <c r="J142" s="2">
        <v>0.41420000000000001</v>
      </c>
      <c r="K142" s="2">
        <v>2.5999999999999999E-2</v>
      </c>
      <c r="L142" s="2">
        <v>8.3999999999999995E-3</v>
      </c>
      <c r="M142" s="2">
        <v>5.7000000000000002E-3</v>
      </c>
      <c r="N142" s="2">
        <v>8.6999999999999994E-3</v>
      </c>
      <c r="O142" s="2">
        <v>1.52E-2</v>
      </c>
      <c r="P142" s="2" t="s">
        <v>30</v>
      </c>
      <c r="R142">
        <f t="shared" si="28"/>
        <v>4.2282995999999997</v>
      </c>
      <c r="S142">
        <f t="shared" si="29"/>
        <v>22.764512160000002</v>
      </c>
      <c r="T142">
        <f t="shared" si="30"/>
        <v>1.8513900000000001E-3</v>
      </c>
      <c r="U142">
        <f t="shared" si="31"/>
        <v>0.63845567999999997</v>
      </c>
      <c r="V142">
        <f t="shared" si="32"/>
        <v>9.4613724799999996</v>
      </c>
      <c r="W142">
        <f t="shared" si="33"/>
        <v>1.5115605000000001</v>
      </c>
      <c r="X142">
        <f t="shared" si="34"/>
        <v>13.16537572</v>
      </c>
      <c r="Y142">
        <f t="shared" si="35"/>
        <v>0.4398609</v>
      </c>
      <c r="Z142">
        <f t="shared" si="36"/>
        <v>3.7912799999999997E-2</v>
      </c>
      <c r="AA142">
        <f t="shared" si="37"/>
        <v>1.1919920000000001E-2</v>
      </c>
      <c r="AB142">
        <f t="shared" si="38"/>
        <v>6.1017800000000002E-3</v>
      </c>
      <c r="AC142">
        <f t="shared" si="39"/>
        <v>9.0583399999999998E-3</v>
      </c>
      <c r="AD142">
        <f t="shared" si="40"/>
        <v>1.46436E-2</v>
      </c>
      <c r="AE142" s="2" t="str">
        <f t="shared" si="41"/>
        <v>NA</v>
      </c>
    </row>
    <row r="143" spans="1:31" x14ac:dyDescent="0.2">
      <c r="A143" s="6">
        <v>1394.61</v>
      </c>
      <c r="B143" s="2" t="s">
        <v>179</v>
      </c>
      <c r="C143" s="2">
        <v>3.7006000000000001</v>
      </c>
      <c r="D143" s="2">
        <v>17.2759</v>
      </c>
      <c r="E143" s="2">
        <v>1.6000000000000001E-3</v>
      </c>
      <c r="F143" s="2">
        <v>0.48139999999999999</v>
      </c>
      <c r="G143" s="2">
        <v>5.7838000000000003</v>
      </c>
      <c r="H143" s="2">
        <v>0.96</v>
      </c>
      <c r="I143" s="2">
        <v>14.7179</v>
      </c>
      <c r="J143" s="2">
        <v>0.37819999999999998</v>
      </c>
      <c r="K143" s="2">
        <v>2.41E-2</v>
      </c>
      <c r="L143" s="2">
        <v>7.4999999999999997E-3</v>
      </c>
      <c r="M143" s="2">
        <v>5.1999999999999998E-3</v>
      </c>
      <c r="N143" s="2">
        <v>7.4000000000000003E-3</v>
      </c>
      <c r="O143" s="2">
        <v>1.49E-2</v>
      </c>
      <c r="P143" s="2" t="s">
        <v>30</v>
      </c>
      <c r="R143">
        <f t="shared" si="28"/>
        <v>3.85956264</v>
      </c>
      <c r="S143">
        <f t="shared" si="29"/>
        <v>20.657708880000001</v>
      </c>
      <c r="T143">
        <f t="shared" si="30"/>
        <v>1.5669600000000001E-3</v>
      </c>
      <c r="U143">
        <f t="shared" si="31"/>
        <v>0.57164893999999999</v>
      </c>
      <c r="V143">
        <f t="shared" si="32"/>
        <v>7.6232447600000004</v>
      </c>
      <c r="W143">
        <f t="shared" si="33"/>
        <v>1.1805000000000001</v>
      </c>
      <c r="X143">
        <f t="shared" si="34"/>
        <v>17.77238797</v>
      </c>
      <c r="Y143">
        <f t="shared" si="35"/>
        <v>0.40243889999999999</v>
      </c>
      <c r="Z143">
        <f t="shared" si="36"/>
        <v>3.5266480000000003E-2</v>
      </c>
      <c r="AA143">
        <f t="shared" si="37"/>
        <v>1.07285E-2</v>
      </c>
      <c r="AB143">
        <f t="shared" si="38"/>
        <v>5.5840799999999999E-3</v>
      </c>
      <c r="AC143">
        <f t="shared" si="39"/>
        <v>7.7346799999999999E-3</v>
      </c>
      <c r="AD143">
        <f t="shared" si="40"/>
        <v>1.4364450000000001E-2</v>
      </c>
      <c r="AE143" s="2" t="str">
        <f t="shared" si="41"/>
        <v>NA</v>
      </c>
    </row>
    <row r="144" spans="1:31" x14ac:dyDescent="0.2">
      <c r="A144" s="6">
        <v>1394.76</v>
      </c>
      <c r="B144" s="2" t="s">
        <v>180</v>
      </c>
      <c r="C144" s="2">
        <v>4.4706000000000001</v>
      </c>
      <c r="D144" s="2">
        <v>15.2479</v>
      </c>
      <c r="E144" s="2">
        <v>2E-3</v>
      </c>
      <c r="F144" s="2">
        <v>0.71940000000000004</v>
      </c>
      <c r="G144" s="2">
        <v>5.9499000000000004</v>
      </c>
      <c r="H144" s="2">
        <v>1.2376</v>
      </c>
      <c r="I144" s="2">
        <v>11.711</v>
      </c>
      <c r="J144" s="2">
        <v>0.38690000000000002</v>
      </c>
      <c r="K144" s="2">
        <v>2.2100000000000002E-2</v>
      </c>
      <c r="L144" s="2">
        <v>7.4000000000000003E-3</v>
      </c>
      <c r="M144" s="2">
        <v>5.3E-3</v>
      </c>
      <c r="N144" s="2">
        <v>9.1000000000000004E-3</v>
      </c>
      <c r="O144" s="2">
        <v>1.2800000000000001E-2</v>
      </c>
      <c r="P144" s="2">
        <v>5.0000000000000001E-4</v>
      </c>
      <c r="R144">
        <f t="shared" si="28"/>
        <v>4.4789506400000008</v>
      </c>
      <c r="S144">
        <f t="shared" si="29"/>
        <v>18.339299280000002</v>
      </c>
      <c r="T144">
        <f t="shared" si="30"/>
        <v>1.9462000000000001E-3</v>
      </c>
      <c r="U144">
        <f t="shared" si="31"/>
        <v>0.73160873999999998</v>
      </c>
      <c r="V144">
        <f t="shared" si="32"/>
        <v>7.8325639800000006</v>
      </c>
      <c r="W144">
        <f t="shared" si="33"/>
        <v>1.4657340000000001</v>
      </c>
      <c r="X144">
        <f t="shared" si="34"/>
        <v>14.181247300000001</v>
      </c>
      <c r="Y144">
        <f t="shared" si="35"/>
        <v>0.41148255000000006</v>
      </c>
      <c r="Z144">
        <f t="shared" si="36"/>
        <v>3.2480880000000004E-2</v>
      </c>
      <c r="AA144">
        <f t="shared" si="37"/>
        <v>1.0596120000000002E-2</v>
      </c>
      <c r="AB144">
        <f t="shared" si="38"/>
        <v>5.68762E-3</v>
      </c>
      <c r="AC144">
        <f t="shared" si="39"/>
        <v>9.465620000000001E-3</v>
      </c>
      <c r="AD144">
        <f t="shared" si="40"/>
        <v>1.24104E-2</v>
      </c>
      <c r="AE144" s="2">
        <f t="shared" si="41"/>
        <v>5.0000000000000001E-4</v>
      </c>
    </row>
    <row r="145" spans="1:31" x14ac:dyDescent="0.2">
      <c r="A145" s="6">
        <v>1394.92</v>
      </c>
      <c r="B145" s="2" t="s">
        <v>181</v>
      </c>
      <c r="C145" s="2">
        <v>4.2256999999999998</v>
      </c>
      <c r="D145" s="2">
        <v>15.1549</v>
      </c>
      <c r="E145" s="2">
        <v>1.6000000000000001E-3</v>
      </c>
      <c r="F145" s="2">
        <v>0.64419999999999999</v>
      </c>
      <c r="G145" s="2">
        <v>5.9503000000000004</v>
      </c>
      <c r="H145" s="2">
        <v>1.0439000000000001</v>
      </c>
      <c r="I145" s="2">
        <v>15.589</v>
      </c>
      <c r="J145" s="2">
        <v>0.3629</v>
      </c>
      <c r="K145" s="2">
        <v>2.0500000000000001E-2</v>
      </c>
      <c r="L145" s="2">
        <v>8.3000000000000001E-3</v>
      </c>
      <c r="M145" s="2">
        <v>5.0000000000000001E-3</v>
      </c>
      <c r="N145" s="2">
        <v>7.9000000000000008E-3</v>
      </c>
      <c r="O145" s="2">
        <v>1.14E-2</v>
      </c>
      <c r="P145" s="2" t="s">
        <v>30</v>
      </c>
      <c r="R145">
        <f t="shared" si="28"/>
        <v>4.2819530800000001</v>
      </c>
      <c r="S145">
        <f t="shared" si="29"/>
        <v>18.232981680000002</v>
      </c>
      <c r="T145">
        <f t="shared" si="30"/>
        <v>1.5669600000000001E-3</v>
      </c>
      <c r="U145">
        <f t="shared" si="31"/>
        <v>0.68106682000000007</v>
      </c>
      <c r="V145">
        <f t="shared" si="32"/>
        <v>7.8330680600000004</v>
      </c>
      <c r="W145">
        <f t="shared" si="33"/>
        <v>1.2667072500000001</v>
      </c>
      <c r="X145">
        <f t="shared" si="34"/>
        <v>18.812742700000001</v>
      </c>
      <c r="Y145">
        <f t="shared" si="35"/>
        <v>0.38653455000000003</v>
      </c>
      <c r="Z145">
        <f t="shared" si="36"/>
        <v>3.0252400000000002E-2</v>
      </c>
      <c r="AA145">
        <f t="shared" si="37"/>
        <v>1.1787540000000001E-2</v>
      </c>
      <c r="AB145">
        <f t="shared" si="38"/>
        <v>5.3769999999999998E-3</v>
      </c>
      <c r="AC145">
        <f t="shared" si="39"/>
        <v>8.2437800000000009E-3</v>
      </c>
      <c r="AD145">
        <f t="shared" si="40"/>
        <v>1.1107700000000002E-2</v>
      </c>
      <c r="AE145" s="2" t="str">
        <f t="shared" si="41"/>
        <v>NA</v>
      </c>
    </row>
    <row r="146" spans="1:31" x14ac:dyDescent="0.2">
      <c r="A146" s="6">
        <v>1395.12</v>
      </c>
      <c r="B146" s="2" t="s">
        <v>182</v>
      </c>
      <c r="C146" s="2">
        <v>4.3693999999999997</v>
      </c>
      <c r="D146" s="2">
        <v>19.525300000000001</v>
      </c>
      <c r="E146" s="2">
        <v>1.8E-3</v>
      </c>
      <c r="F146" s="2">
        <v>0.58020000000000005</v>
      </c>
      <c r="G146" s="2">
        <v>8.1620000000000008</v>
      </c>
      <c r="H146" s="2">
        <v>1.4025000000000001</v>
      </c>
      <c r="I146" s="2">
        <v>9.3988999999999994</v>
      </c>
      <c r="J146" s="2">
        <v>0.44900000000000001</v>
      </c>
      <c r="K146" s="2">
        <v>2.7699999999999999E-2</v>
      </c>
      <c r="L146" s="2">
        <v>9.1000000000000004E-3</v>
      </c>
      <c r="M146" s="2">
        <v>5.7000000000000002E-3</v>
      </c>
      <c r="N146" s="2">
        <v>8.9999999999999993E-3</v>
      </c>
      <c r="O146" s="2">
        <v>1.5599999999999999E-2</v>
      </c>
      <c r="P146" s="2" t="s">
        <v>30</v>
      </c>
      <c r="R146">
        <f t="shared" si="28"/>
        <v>4.3975453599999996</v>
      </c>
      <c r="S146">
        <f t="shared" si="29"/>
        <v>23.229222960000001</v>
      </c>
      <c r="T146">
        <f t="shared" si="30"/>
        <v>1.75658E-3</v>
      </c>
      <c r="U146">
        <f t="shared" si="31"/>
        <v>0.63805242000000006</v>
      </c>
      <c r="V146">
        <f t="shared" si="32"/>
        <v>10.620252400000002</v>
      </c>
      <c r="W146">
        <f t="shared" si="33"/>
        <v>1.6351687500000001</v>
      </c>
      <c r="X146">
        <f t="shared" si="34"/>
        <v>11.419906269999998</v>
      </c>
      <c r="Y146">
        <f t="shared" si="35"/>
        <v>0.4760355</v>
      </c>
      <c r="Z146">
        <f t="shared" si="36"/>
        <v>4.028056E-2</v>
      </c>
      <c r="AA146">
        <f t="shared" si="37"/>
        <v>1.2846580000000002E-2</v>
      </c>
      <c r="AB146">
        <f t="shared" si="38"/>
        <v>6.1017800000000002E-3</v>
      </c>
      <c r="AC146">
        <f t="shared" si="39"/>
        <v>9.3638000000000002E-3</v>
      </c>
      <c r="AD146">
        <f t="shared" si="40"/>
        <v>1.5015799999999999E-2</v>
      </c>
      <c r="AE146" s="2" t="str">
        <f t="shared" si="41"/>
        <v>NA</v>
      </c>
    </row>
    <row r="147" spans="1:31" x14ac:dyDescent="0.2">
      <c r="A147" s="6">
        <v>1395.25</v>
      </c>
      <c r="B147" s="2" t="s">
        <v>183</v>
      </c>
      <c r="C147" s="2">
        <v>3.9302000000000001</v>
      </c>
      <c r="D147" s="2">
        <v>16.6235</v>
      </c>
      <c r="E147" s="2">
        <v>1.2999999999999999E-3</v>
      </c>
      <c r="F147" s="2">
        <v>0.31390000000000001</v>
      </c>
      <c r="G147" s="2">
        <v>6.3440000000000003</v>
      </c>
      <c r="H147" s="2">
        <v>1.1080000000000001</v>
      </c>
      <c r="I147" s="2">
        <v>11.076700000000001</v>
      </c>
      <c r="J147" s="2">
        <v>0.4032</v>
      </c>
      <c r="K147" s="2">
        <v>2.1600000000000001E-2</v>
      </c>
      <c r="L147" s="2">
        <v>8.2000000000000007E-3</v>
      </c>
      <c r="M147" s="2">
        <v>4.1000000000000003E-3</v>
      </c>
      <c r="N147" s="2">
        <v>8.8999999999999999E-3</v>
      </c>
      <c r="O147" s="2">
        <v>1.4800000000000001E-2</v>
      </c>
      <c r="P147" s="2" t="s">
        <v>30</v>
      </c>
      <c r="R147">
        <f t="shared" si="28"/>
        <v>4.0442528800000002</v>
      </c>
      <c r="S147">
        <f t="shared" si="29"/>
        <v>19.9118852</v>
      </c>
      <c r="T147">
        <f t="shared" si="30"/>
        <v>1.2825299999999998E-3</v>
      </c>
      <c r="U147">
        <f t="shared" si="31"/>
        <v>0.45907218999999999</v>
      </c>
      <c r="V147">
        <f t="shared" si="32"/>
        <v>8.3292088</v>
      </c>
      <c r="W147">
        <f t="shared" si="33"/>
        <v>1.33257</v>
      </c>
      <c r="X147">
        <f t="shared" si="34"/>
        <v>13.42370281</v>
      </c>
      <c r="Y147">
        <f t="shared" si="35"/>
        <v>0.42842640000000004</v>
      </c>
      <c r="Z147">
        <f t="shared" si="36"/>
        <v>3.1784480000000004E-2</v>
      </c>
      <c r="AA147">
        <f t="shared" si="37"/>
        <v>1.1655160000000001E-2</v>
      </c>
      <c r="AB147">
        <f t="shared" si="38"/>
        <v>4.4451400000000002E-3</v>
      </c>
      <c r="AC147">
        <f t="shared" si="39"/>
        <v>9.2619800000000013E-3</v>
      </c>
      <c r="AD147">
        <f t="shared" si="40"/>
        <v>1.4271400000000002E-2</v>
      </c>
      <c r="AE147" s="2" t="str">
        <f t="shared" si="41"/>
        <v>NA</v>
      </c>
    </row>
    <row r="148" spans="1:31" x14ac:dyDescent="0.2">
      <c r="A148" s="6">
        <v>1395.43</v>
      </c>
      <c r="B148" s="2" t="s">
        <v>184</v>
      </c>
      <c r="C148" s="2">
        <v>4.0974000000000004</v>
      </c>
      <c r="D148" s="2">
        <v>17.0031</v>
      </c>
      <c r="E148" s="2">
        <v>1.6000000000000001E-3</v>
      </c>
      <c r="F148" s="2">
        <v>0.621</v>
      </c>
      <c r="G148" s="2">
        <v>6.6734</v>
      </c>
      <c r="H148" s="2">
        <v>1.1487000000000001</v>
      </c>
      <c r="I148" s="2">
        <v>14.0749</v>
      </c>
      <c r="J148" s="2">
        <v>0.37059999999999998</v>
      </c>
      <c r="K148" s="2">
        <v>2.3400000000000001E-2</v>
      </c>
      <c r="L148" s="2">
        <v>8.2000000000000007E-3</v>
      </c>
      <c r="M148" s="2">
        <v>5.4000000000000003E-3</v>
      </c>
      <c r="N148" s="2">
        <v>8.0999999999999996E-3</v>
      </c>
      <c r="O148" s="2">
        <v>1.2999999999999999E-2</v>
      </c>
      <c r="P148" s="2" t="s">
        <v>30</v>
      </c>
      <c r="R148">
        <f t="shared" si="28"/>
        <v>4.1787485600000007</v>
      </c>
      <c r="S148">
        <f t="shared" si="29"/>
        <v>20.34584392</v>
      </c>
      <c r="T148">
        <f t="shared" si="30"/>
        <v>1.5669600000000001E-3</v>
      </c>
      <c r="U148">
        <f t="shared" si="31"/>
        <v>0.66547409999999996</v>
      </c>
      <c r="V148">
        <f t="shared" si="32"/>
        <v>8.744318680000001</v>
      </c>
      <c r="W148">
        <f t="shared" si="33"/>
        <v>1.3743892500000001</v>
      </c>
      <c r="X148">
        <f t="shared" si="34"/>
        <v>17.00445307</v>
      </c>
      <c r="Y148">
        <f t="shared" si="35"/>
        <v>0.39453870000000002</v>
      </c>
      <c r="Z148">
        <f t="shared" si="36"/>
        <v>3.4291519999999999E-2</v>
      </c>
      <c r="AA148">
        <f t="shared" si="37"/>
        <v>1.1655160000000001E-2</v>
      </c>
      <c r="AB148">
        <f t="shared" si="38"/>
        <v>5.7911600000000001E-3</v>
      </c>
      <c r="AC148">
        <f t="shared" si="39"/>
        <v>8.4474200000000006E-3</v>
      </c>
      <c r="AD148">
        <f t="shared" si="40"/>
        <v>1.25965E-2</v>
      </c>
      <c r="AE148" s="2" t="str">
        <f t="shared" si="41"/>
        <v>NA</v>
      </c>
    </row>
    <row r="149" spans="1:31" x14ac:dyDescent="0.2">
      <c r="A149" s="6">
        <v>1395.83</v>
      </c>
      <c r="B149" s="2" t="s">
        <v>185</v>
      </c>
      <c r="C149" s="2">
        <v>4.0412999999999997</v>
      </c>
      <c r="D149" s="2">
        <v>17.341200000000001</v>
      </c>
      <c r="E149" s="2">
        <v>1.6000000000000001E-3</v>
      </c>
      <c r="F149" s="2">
        <v>0.49519999999999997</v>
      </c>
      <c r="G149" s="2">
        <v>7.1447000000000003</v>
      </c>
      <c r="H149" s="2">
        <v>1.3915999999999999</v>
      </c>
      <c r="I149" s="2">
        <v>12.0146</v>
      </c>
      <c r="J149" s="2">
        <v>0.4254</v>
      </c>
      <c r="K149" s="2">
        <v>2.5499999999999998E-2</v>
      </c>
      <c r="L149" s="2">
        <v>8.2000000000000007E-3</v>
      </c>
      <c r="M149" s="2">
        <v>5.3E-3</v>
      </c>
      <c r="N149" s="2">
        <v>8.3000000000000001E-3</v>
      </c>
      <c r="O149" s="2">
        <v>1.3299999999999999E-2</v>
      </c>
      <c r="P149" s="2">
        <v>2.0000000000000001E-4</v>
      </c>
      <c r="R149">
        <f t="shared" si="28"/>
        <v>4.1336217199999998</v>
      </c>
      <c r="S149">
        <f t="shared" si="29"/>
        <v>20.732359840000001</v>
      </c>
      <c r="T149">
        <f t="shared" si="30"/>
        <v>1.5669600000000001E-3</v>
      </c>
      <c r="U149">
        <f t="shared" si="31"/>
        <v>0.58092392000000004</v>
      </c>
      <c r="V149">
        <f t="shared" si="32"/>
        <v>9.33825094</v>
      </c>
      <c r="W149">
        <f t="shared" si="33"/>
        <v>1.623969</v>
      </c>
      <c r="X149">
        <f t="shared" si="34"/>
        <v>14.543836779999999</v>
      </c>
      <c r="Y149">
        <f t="shared" si="35"/>
        <v>0.4515033</v>
      </c>
      <c r="Z149">
        <f t="shared" si="36"/>
        <v>3.7216399999999997E-2</v>
      </c>
      <c r="AA149">
        <f t="shared" si="37"/>
        <v>1.1655160000000001E-2</v>
      </c>
      <c r="AB149">
        <f t="shared" si="38"/>
        <v>5.68762E-3</v>
      </c>
      <c r="AC149">
        <f t="shared" si="39"/>
        <v>8.6510600000000003E-3</v>
      </c>
      <c r="AD149">
        <f t="shared" si="40"/>
        <v>1.2875649999999999E-2</v>
      </c>
      <c r="AE149" s="2">
        <f t="shared" si="41"/>
        <v>2.0000000000000001E-4</v>
      </c>
    </row>
    <row r="150" spans="1:31" x14ac:dyDescent="0.2">
      <c r="A150" s="6">
        <v>1396.06</v>
      </c>
      <c r="B150" s="2" t="s">
        <v>186</v>
      </c>
      <c r="C150" s="2">
        <v>3.6951999999999998</v>
      </c>
      <c r="D150" s="2">
        <v>16.692799999999998</v>
      </c>
      <c r="E150" s="2">
        <v>1.2999999999999999E-3</v>
      </c>
      <c r="F150" s="2">
        <v>0.36990000000000001</v>
      </c>
      <c r="G150" s="2">
        <v>6.6580000000000004</v>
      </c>
      <c r="H150" s="2">
        <v>1.0083</v>
      </c>
      <c r="I150" s="2">
        <v>15.2788</v>
      </c>
      <c r="J150" s="2">
        <v>0.37809999999999999</v>
      </c>
      <c r="K150" s="2">
        <v>2.2499999999999999E-2</v>
      </c>
      <c r="L150" s="2">
        <v>9.1000000000000004E-3</v>
      </c>
      <c r="M150" s="2">
        <v>5.1000000000000004E-3</v>
      </c>
      <c r="N150" s="2">
        <v>8.0999999999999996E-3</v>
      </c>
      <c r="O150" s="2">
        <v>1.3899999999999999E-2</v>
      </c>
      <c r="P150" s="2" t="s">
        <v>30</v>
      </c>
      <c r="R150">
        <f t="shared" si="28"/>
        <v>3.8552188799999998</v>
      </c>
      <c r="S150">
        <f t="shared" si="29"/>
        <v>19.991108959999998</v>
      </c>
      <c r="T150">
        <f t="shared" si="30"/>
        <v>1.2825299999999998E-3</v>
      </c>
      <c r="U150">
        <f t="shared" si="31"/>
        <v>0.49670979000000004</v>
      </c>
      <c r="V150">
        <f t="shared" si="32"/>
        <v>8.7249116000000004</v>
      </c>
      <c r="W150">
        <f t="shared" si="33"/>
        <v>1.2301282499999999</v>
      </c>
      <c r="X150">
        <f t="shared" si="34"/>
        <v>18.442270839999999</v>
      </c>
      <c r="Y150">
        <f t="shared" si="35"/>
        <v>0.40233495000000002</v>
      </c>
      <c r="Z150">
        <f t="shared" si="36"/>
        <v>3.3037999999999998E-2</v>
      </c>
      <c r="AA150">
        <f t="shared" si="37"/>
        <v>1.2846580000000002E-2</v>
      </c>
      <c r="AB150">
        <f t="shared" si="38"/>
        <v>5.4805400000000008E-3</v>
      </c>
      <c r="AC150">
        <f t="shared" si="39"/>
        <v>8.4474200000000006E-3</v>
      </c>
      <c r="AD150">
        <f t="shared" si="40"/>
        <v>1.343395E-2</v>
      </c>
      <c r="AE150" s="2" t="str">
        <f t="shared" si="41"/>
        <v>NA</v>
      </c>
    </row>
    <row r="151" spans="1:31" x14ac:dyDescent="0.2">
      <c r="A151" s="6">
        <v>1396.29</v>
      </c>
      <c r="B151" s="2" t="s">
        <v>187</v>
      </c>
      <c r="C151" s="2">
        <v>3.4792000000000001</v>
      </c>
      <c r="D151" s="2">
        <v>17.308700000000002</v>
      </c>
      <c r="E151" s="2">
        <v>1.4E-3</v>
      </c>
      <c r="F151" s="2">
        <v>0.26500000000000001</v>
      </c>
      <c r="G151" s="2">
        <v>6.5552000000000001</v>
      </c>
      <c r="H151" s="2">
        <v>1.1315</v>
      </c>
      <c r="I151" s="2">
        <v>14.1426</v>
      </c>
      <c r="J151" s="2">
        <v>0.41570000000000001</v>
      </c>
      <c r="K151" s="2">
        <v>1.9900000000000001E-2</v>
      </c>
      <c r="L151" s="2">
        <v>8.6999999999999994E-3</v>
      </c>
      <c r="M151" s="2">
        <v>4.8999999999999998E-3</v>
      </c>
      <c r="N151" s="2">
        <v>8.0999999999999996E-3</v>
      </c>
      <c r="O151" s="2">
        <v>1.49E-2</v>
      </c>
      <c r="P151" s="2" t="s">
        <v>30</v>
      </c>
      <c r="R151">
        <f t="shared" si="28"/>
        <v>3.6814684799999999</v>
      </c>
      <c r="S151">
        <f t="shared" si="29"/>
        <v>20.695205840000003</v>
      </c>
      <c r="T151">
        <f t="shared" si="30"/>
        <v>1.3773399999999999E-3</v>
      </c>
      <c r="U151">
        <f t="shared" si="31"/>
        <v>0.42620650000000004</v>
      </c>
      <c r="V151">
        <f t="shared" si="32"/>
        <v>8.5953630400000005</v>
      </c>
      <c r="W151">
        <f t="shared" si="33"/>
        <v>1.3567162500000001</v>
      </c>
      <c r="X151">
        <f t="shared" si="34"/>
        <v>17.085307180000001</v>
      </c>
      <c r="Y151">
        <f t="shared" si="35"/>
        <v>0.44142015000000001</v>
      </c>
      <c r="Z151">
        <f t="shared" si="36"/>
        <v>2.9416720000000004E-2</v>
      </c>
      <c r="AA151">
        <f t="shared" si="37"/>
        <v>1.2317059999999999E-2</v>
      </c>
      <c r="AB151">
        <f t="shared" si="38"/>
        <v>5.2734599999999998E-3</v>
      </c>
      <c r="AC151">
        <f t="shared" si="39"/>
        <v>8.4474200000000006E-3</v>
      </c>
      <c r="AD151">
        <f t="shared" si="40"/>
        <v>1.4364450000000001E-2</v>
      </c>
      <c r="AE151" s="2" t="str">
        <f t="shared" si="41"/>
        <v>NA</v>
      </c>
    </row>
    <row r="152" spans="1:31" x14ac:dyDescent="0.2">
      <c r="A152" s="6">
        <v>1396.42</v>
      </c>
      <c r="B152" s="2" t="s">
        <v>188</v>
      </c>
      <c r="C152" s="2">
        <v>4.5090000000000003</v>
      </c>
      <c r="D152" s="2">
        <v>16.3552</v>
      </c>
      <c r="E152" s="2">
        <v>1.6999999999999999E-3</v>
      </c>
      <c r="F152" s="2">
        <v>0.39560000000000001</v>
      </c>
      <c r="G152" s="2">
        <v>6.6317000000000004</v>
      </c>
      <c r="H152" s="2">
        <v>1.1800999999999999</v>
      </c>
      <c r="I152" s="2">
        <v>9.1963000000000008</v>
      </c>
      <c r="J152" s="2">
        <v>0.47249999999999998</v>
      </c>
      <c r="K152" s="2">
        <v>2.5999999999999999E-2</v>
      </c>
      <c r="L152" s="2">
        <v>1.0699999999999999E-2</v>
      </c>
      <c r="M152" s="2">
        <v>6.4999999999999997E-3</v>
      </c>
      <c r="N152" s="2">
        <v>1.06E-2</v>
      </c>
      <c r="O152" s="2">
        <v>1.5299999999999999E-2</v>
      </c>
      <c r="P152" s="2" t="s">
        <v>30</v>
      </c>
      <c r="R152">
        <f t="shared" si="28"/>
        <v>4.5098396000000003</v>
      </c>
      <c r="S152">
        <f t="shared" si="29"/>
        <v>19.605164640000002</v>
      </c>
      <c r="T152">
        <f t="shared" si="30"/>
        <v>1.6617699999999999E-3</v>
      </c>
      <c r="U152">
        <f t="shared" si="31"/>
        <v>0.51398275999999998</v>
      </c>
      <c r="V152">
        <f t="shared" si="32"/>
        <v>8.6917683400000012</v>
      </c>
      <c r="W152">
        <f t="shared" si="33"/>
        <v>1.4066527499999999</v>
      </c>
      <c r="X152">
        <f t="shared" si="34"/>
        <v>11.177941090000001</v>
      </c>
      <c r="Y152">
        <f t="shared" si="35"/>
        <v>0.50046374999999999</v>
      </c>
      <c r="Z152">
        <f t="shared" si="36"/>
        <v>3.7912799999999997E-2</v>
      </c>
      <c r="AA152">
        <f t="shared" si="37"/>
        <v>1.4964660000000001E-2</v>
      </c>
      <c r="AB152">
        <f t="shared" si="38"/>
        <v>6.9300999999999998E-3</v>
      </c>
      <c r="AC152">
        <f t="shared" si="39"/>
        <v>1.099292E-2</v>
      </c>
      <c r="AD152">
        <f t="shared" si="40"/>
        <v>1.473665E-2</v>
      </c>
      <c r="AE152" s="2" t="str">
        <f t="shared" si="41"/>
        <v>NA</v>
      </c>
    </row>
    <row r="153" spans="1:31" x14ac:dyDescent="0.2">
      <c r="A153" s="6">
        <v>1397.05</v>
      </c>
      <c r="B153" s="2" t="s">
        <v>189</v>
      </c>
      <c r="C153" s="2">
        <v>4.2709999999999999</v>
      </c>
      <c r="D153" s="2">
        <v>17.526399999999999</v>
      </c>
      <c r="E153" s="2">
        <v>1.9E-3</v>
      </c>
      <c r="F153" s="2">
        <v>2.12</v>
      </c>
      <c r="G153" s="2">
        <v>7.6843000000000004</v>
      </c>
      <c r="H153" s="2">
        <v>1.5329999999999999</v>
      </c>
      <c r="I153" s="2">
        <v>9.1479999999999997</v>
      </c>
      <c r="J153" s="2">
        <v>0.41810000000000003</v>
      </c>
      <c r="K153" s="2">
        <v>2.3900000000000001E-2</v>
      </c>
      <c r="L153" s="2">
        <v>8.2000000000000007E-3</v>
      </c>
      <c r="M153" s="2">
        <v>5.7999999999999996E-3</v>
      </c>
      <c r="N153" s="2">
        <v>9.9000000000000008E-3</v>
      </c>
      <c r="O153" s="2">
        <v>1.2699999999999999E-2</v>
      </c>
      <c r="P153" s="2" t="s">
        <v>30</v>
      </c>
      <c r="R153">
        <f t="shared" si="28"/>
        <v>4.3183924000000005</v>
      </c>
      <c r="S153">
        <f t="shared" si="29"/>
        <v>20.94408048</v>
      </c>
      <c r="T153">
        <f t="shared" si="30"/>
        <v>1.8513900000000001E-3</v>
      </c>
      <c r="U153">
        <f t="shared" si="31"/>
        <v>1.6729520000000002</v>
      </c>
      <c r="V153">
        <f t="shared" si="32"/>
        <v>10.018254860000001</v>
      </c>
      <c r="W153">
        <f t="shared" si="33"/>
        <v>1.7692574999999999</v>
      </c>
      <c r="X153">
        <f t="shared" si="34"/>
        <v>11.120256399999999</v>
      </c>
      <c r="Y153">
        <f t="shared" si="35"/>
        <v>0.44391495000000003</v>
      </c>
      <c r="Z153">
        <f t="shared" si="36"/>
        <v>3.4987920000000006E-2</v>
      </c>
      <c r="AA153">
        <f t="shared" si="37"/>
        <v>1.1655160000000001E-2</v>
      </c>
      <c r="AB153">
        <f t="shared" si="38"/>
        <v>6.2053199999999994E-3</v>
      </c>
      <c r="AC153">
        <f t="shared" si="39"/>
        <v>1.0280180000000002E-2</v>
      </c>
      <c r="AD153">
        <f t="shared" si="40"/>
        <v>1.2317349999999999E-2</v>
      </c>
      <c r="AE153" s="2" t="str">
        <f t="shared" si="41"/>
        <v>NA</v>
      </c>
    </row>
    <row r="154" spans="1:31" x14ac:dyDescent="0.2">
      <c r="A154" s="6">
        <v>1397.23</v>
      </c>
      <c r="B154" s="2" t="s">
        <v>190</v>
      </c>
      <c r="C154" s="2">
        <v>4.6395999999999997</v>
      </c>
      <c r="D154" s="2">
        <v>15.7666</v>
      </c>
      <c r="E154" s="2">
        <v>1.8E-3</v>
      </c>
      <c r="F154" s="2">
        <v>1.1287</v>
      </c>
      <c r="G154" s="2">
        <v>6.1848999999999998</v>
      </c>
      <c r="H154" s="2">
        <v>1.1972</v>
      </c>
      <c r="I154" s="2">
        <v>13.715299999999999</v>
      </c>
      <c r="J154" s="2">
        <v>0.3589</v>
      </c>
      <c r="K154" s="2">
        <v>2.18E-2</v>
      </c>
      <c r="L154" s="2">
        <v>8.3000000000000001E-3</v>
      </c>
      <c r="M154" s="2">
        <v>5.4000000000000003E-3</v>
      </c>
      <c r="N154" s="2">
        <v>8.5000000000000006E-3</v>
      </c>
      <c r="O154" s="2">
        <v>1.2500000000000001E-2</v>
      </c>
      <c r="P154" s="2" t="s">
        <v>30</v>
      </c>
      <c r="R154">
        <f t="shared" si="28"/>
        <v>4.6148942399999999</v>
      </c>
      <c r="S154">
        <f t="shared" si="29"/>
        <v>18.932277120000002</v>
      </c>
      <c r="T154">
        <f t="shared" si="30"/>
        <v>1.75658E-3</v>
      </c>
      <c r="U154">
        <f t="shared" si="31"/>
        <v>1.0066992699999999</v>
      </c>
      <c r="V154">
        <f t="shared" si="32"/>
        <v>8.1287109799999993</v>
      </c>
      <c r="W154">
        <f t="shared" si="33"/>
        <v>1.424223</v>
      </c>
      <c r="X154">
        <f t="shared" si="34"/>
        <v>16.57498279</v>
      </c>
      <c r="Y154">
        <f t="shared" si="35"/>
        <v>0.38237654999999998</v>
      </c>
      <c r="Z154">
        <f t="shared" si="36"/>
        <v>3.2063040000000001E-2</v>
      </c>
      <c r="AA154">
        <f t="shared" si="37"/>
        <v>1.1787540000000001E-2</v>
      </c>
      <c r="AB154">
        <f t="shared" si="38"/>
        <v>5.7911600000000001E-3</v>
      </c>
      <c r="AC154">
        <f t="shared" si="39"/>
        <v>8.8547000000000018E-3</v>
      </c>
      <c r="AD154">
        <f t="shared" si="40"/>
        <v>1.2131250000000001E-2</v>
      </c>
      <c r="AE154" s="2" t="str">
        <f t="shared" si="41"/>
        <v>NA</v>
      </c>
    </row>
    <row r="155" spans="1:31" x14ac:dyDescent="0.2">
      <c r="A155" s="6">
        <v>1397.41</v>
      </c>
      <c r="B155" s="2" t="s">
        <v>191</v>
      </c>
      <c r="C155" s="2">
        <v>4.1623000000000001</v>
      </c>
      <c r="D155" s="2">
        <v>17.924499999999998</v>
      </c>
      <c r="E155" s="2">
        <v>1.4E-3</v>
      </c>
      <c r="F155" s="2">
        <v>0.38629999999999998</v>
      </c>
      <c r="G155" s="2">
        <v>7.2229999999999999</v>
      </c>
      <c r="H155" s="2">
        <v>1.2165999999999999</v>
      </c>
      <c r="I155" s="2">
        <v>13.922700000000001</v>
      </c>
      <c r="J155" s="2">
        <v>0.37809999999999999</v>
      </c>
      <c r="K155" s="2">
        <v>2.2100000000000002E-2</v>
      </c>
      <c r="L155" s="2">
        <v>9.9000000000000008E-3</v>
      </c>
      <c r="M155" s="2">
        <v>4.8999999999999998E-3</v>
      </c>
      <c r="N155" s="2">
        <v>8.8999999999999999E-3</v>
      </c>
      <c r="O155" s="2">
        <v>1.2500000000000001E-2</v>
      </c>
      <c r="P155" s="2" t="s">
        <v>30</v>
      </c>
      <c r="R155">
        <f t="shared" si="28"/>
        <v>4.2309541199999998</v>
      </c>
      <c r="S155">
        <f t="shared" si="29"/>
        <v>21.3991884</v>
      </c>
      <c r="T155">
        <f t="shared" si="30"/>
        <v>1.3773399999999999E-3</v>
      </c>
      <c r="U155">
        <f t="shared" si="31"/>
        <v>0.50773223000000001</v>
      </c>
      <c r="V155">
        <f t="shared" si="32"/>
        <v>9.4369245999999993</v>
      </c>
      <c r="W155">
        <f t="shared" si="33"/>
        <v>1.4441564999999998</v>
      </c>
      <c r="X155">
        <f t="shared" si="34"/>
        <v>16.822680609999999</v>
      </c>
      <c r="Y155">
        <f t="shared" si="35"/>
        <v>0.40233495000000002</v>
      </c>
      <c r="Z155">
        <f t="shared" si="36"/>
        <v>3.2480880000000004E-2</v>
      </c>
      <c r="AA155">
        <f t="shared" si="37"/>
        <v>1.3905620000000002E-2</v>
      </c>
      <c r="AB155">
        <f t="shared" si="38"/>
        <v>5.2734599999999998E-3</v>
      </c>
      <c r="AC155">
        <f t="shared" si="39"/>
        <v>9.2619800000000013E-3</v>
      </c>
      <c r="AD155">
        <f t="shared" si="40"/>
        <v>1.2131250000000001E-2</v>
      </c>
      <c r="AE155" s="2" t="str">
        <f t="shared" si="41"/>
        <v>NA</v>
      </c>
    </row>
    <row r="156" spans="1:31" x14ac:dyDescent="0.2">
      <c r="A156" s="6">
        <v>1397.56</v>
      </c>
      <c r="B156" s="2" t="s">
        <v>192</v>
      </c>
      <c r="C156" s="2">
        <v>4.2408000000000001</v>
      </c>
      <c r="D156" s="2">
        <v>16.656500000000001</v>
      </c>
      <c r="E156" s="2">
        <v>1.6000000000000001E-3</v>
      </c>
      <c r="F156" s="2">
        <v>0.48</v>
      </c>
      <c r="G156" s="2">
        <v>6.4873000000000003</v>
      </c>
      <c r="H156" s="2">
        <v>1.2918000000000001</v>
      </c>
      <c r="I156" s="2">
        <v>12.1701</v>
      </c>
      <c r="J156" s="2">
        <v>0.38990000000000002</v>
      </c>
      <c r="K156" s="2">
        <v>1.9E-2</v>
      </c>
      <c r="L156" s="2">
        <v>7.4000000000000003E-3</v>
      </c>
      <c r="M156" s="2">
        <v>4.7999999999999996E-3</v>
      </c>
      <c r="N156" s="2">
        <v>9.1999999999999998E-3</v>
      </c>
      <c r="O156" s="2">
        <v>1.24E-2</v>
      </c>
      <c r="P156" s="2" t="s">
        <v>30</v>
      </c>
      <c r="R156">
        <f t="shared" si="28"/>
        <v>4.2940995199999996</v>
      </c>
      <c r="S156">
        <f t="shared" si="29"/>
        <v>19.949610800000002</v>
      </c>
      <c r="T156">
        <f t="shared" si="30"/>
        <v>1.5669600000000001E-3</v>
      </c>
      <c r="U156">
        <f t="shared" si="31"/>
        <v>0.57070799999999999</v>
      </c>
      <c r="V156">
        <f t="shared" si="32"/>
        <v>8.5097954600000012</v>
      </c>
      <c r="W156">
        <f t="shared" si="33"/>
        <v>1.5214245000000002</v>
      </c>
      <c r="X156">
        <f t="shared" si="34"/>
        <v>14.72955043</v>
      </c>
      <c r="Y156">
        <f t="shared" si="35"/>
        <v>0.41460105000000003</v>
      </c>
      <c r="Z156">
        <f t="shared" si="36"/>
        <v>2.8163199999999999E-2</v>
      </c>
      <c r="AA156">
        <f t="shared" si="37"/>
        <v>1.0596120000000002E-2</v>
      </c>
      <c r="AB156">
        <f t="shared" si="38"/>
        <v>5.1699199999999997E-3</v>
      </c>
      <c r="AC156">
        <f t="shared" si="39"/>
        <v>9.56744E-3</v>
      </c>
      <c r="AD156">
        <f t="shared" si="40"/>
        <v>1.2038200000000001E-2</v>
      </c>
      <c r="AE156" s="2" t="str">
        <f t="shared" si="41"/>
        <v>NA</v>
      </c>
    </row>
    <row r="157" spans="1:31" x14ac:dyDescent="0.2">
      <c r="A157" s="6">
        <v>1397.81</v>
      </c>
      <c r="B157" s="2" t="s">
        <v>193</v>
      </c>
      <c r="C157" s="2">
        <v>4.2142999999999997</v>
      </c>
      <c r="D157" s="2">
        <v>17.212399999999999</v>
      </c>
      <c r="E157" s="2">
        <v>1.6000000000000001E-3</v>
      </c>
      <c r="F157" s="2">
        <v>0.46729999999999999</v>
      </c>
      <c r="G157" s="2">
        <v>6.6300999999999997</v>
      </c>
      <c r="H157" s="2">
        <v>1.2395</v>
      </c>
      <c r="I157" s="2">
        <v>9.4776000000000007</v>
      </c>
      <c r="J157" s="2">
        <v>0.41570000000000001</v>
      </c>
      <c r="K157" s="2">
        <v>2.3199999999999998E-2</v>
      </c>
      <c r="L157" s="2">
        <v>1.06E-2</v>
      </c>
      <c r="M157" s="2">
        <v>4.7000000000000002E-3</v>
      </c>
      <c r="N157" s="2">
        <v>9.4999999999999998E-3</v>
      </c>
      <c r="O157" s="2">
        <v>1.55E-2</v>
      </c>
      <c r="P157" s="2" t="s">
        <v>30</v>
      </c>
      <c r="R157">
        <f t="shared" si="28"/>
        <v>4.2727829199999992</v>
      </c>
      <c r="S157">
        <f t="shared" si="29"/>
        <v>20.585115680000001</v>
      </c>
      <c r="T157">
        <f t="shared" si="30"/>
        <v>1.5669600000000001E-3</v>
      </c>
      <c r="U157">
        <f t="shared" si="31"/>
        <v>0.56217233</v>
      </c>
      <c r="V157">
        <f t="shared" si="32"/>
        <v>8.6897520200000002</v>
      </c>
      <c r="W157">
        <f t="shared" si="33"/>
        <v>1.4676862500000001</v>
      </c>
      <c r="X157">
        <f t="shared" si="34"/>
        <v>11.513897680000001</v>
      </c>
      <c r="Y157">
        <f t="shared" si="35"/>
        <v>0.44142015000000001</v>
      </c>
      <c r="Z157">
        <f t="shared" si="36"/>
        <v>3.4012960000000002E-2</v>
      </c>
      <c r="AA157">
        <f t="shared" si="37"/>
        <v>1.4832280000000002E-2</v>
      </c>
      <c r="AB157">
        <f t="shared" si="38"/>
        <v>5.0663800000000005E-3</v>
      </c>
      <c r="AC157">
        <f t="shared" si="39"/>
        <v>9.8729000000000004E-3</v>
      </c>
      <c r="AD157">
        <f t="shared" si="40"/>
        <v>1.492275E-2</v>
      </c>
      <c r="AE157" s="2" t="str">
        <f t="shared" si="41"/>
        <v>NA</v>
      </c>
    </row>
    <row r="158" spans="1:31" x14ac:dyDescent="0.2">
      <c r="A158" s="6">
        <v>1398.02</v>
      </c>
      <c r="B158" s="2" t="s">
        <v>194</v>
      </c>
      <c r="C158" s="2">
        <v>3.8066</v>
      </c>
      <c r="D158" s="2">
        <v>18.893799999999999</v>
      </c>
      <c r="E158" s="2">
        <v>1.5E-3</v>
      </c>
      <c r="F158" s="2">
        <v>0.34989999999999999</v>
      </c>
      <c r="G158" s="2">
        <v>7.5136000000000003</v>
      </c>
      <c r="H158" s="2">
        <v>1.2214</v>
      </c>
      <c r="I158" s="2">
        <v>10.2536</v>
      </c>
      <c r="J158" s="2">
        <v>0.42149999999999999</v>
      </c>
      <c r="K158" s="2">
        <v>2.6599999999999999E-2</v>
      </c>
      <c r="L158" s="2">
        <v>1.14E-2</v>
      </c>
      <c r="M158" s="2">
        <v>4.1999999999999997E-3</v>
      </c>
      <c r="N158" s="2">
        <v>9.2999999999999992E-3</v>
      </c>
      <c r="O158" s="2">
        <v>1.5299999999999999E-2</v>
      </c>
      <c r="P158" s="2" t="s">
        <v>30</v>
      </c>
      <c r="R158">
        <f t="shared" si="28"/>
        <v>3.9448290400000001</v>
      </c>
      <c r="S158">
        <f t="shared" si="29"/>
        <v>22.507292159999999</v>
      </c>
      <c r="T158">
        <f t="shared" si="30"/>
        <v>1.47215E-3</v>
      </c>
      <c r="U158">
        <f t="shared" si="31"/>
        <v>0.48326778999999997</v>
      </c>
      <c r="V158">
        <f t="shared" si="32"/>
        <v>9.8031387199999998</v>
      </c>
      <c r="W158">
        <f t="shared" si="33"/>
        <v>1.4490885</v>
      </c>
      <c r="X158">
        <f t="shared" si="34"/>
        <v>12.44067448</v>
      </c>
      <c r="Y158">
        <f t="shared" si="35"/>
        <v>0.44744925000000002</v>
      </c>
      <c r="Z158">
        <f t="shared" si="36"/>
        <v>3.8748480000000002E-2</v>
      </c>
      <c r="AA158">
        <f t="shared" si="37"/>
        <v>1.589132E-2</v>
      </c>
      <c r="AB158">
        <f t="shared" si="38"/>
        <v>4.5486799999999994E-3</v>
      </c>
      <c r="AC158">
        <f t="shared" si="39"/>
        <v>9.669259999999999E-3</v>
      </c>
      <c r="AD158">
        <f t="shared" si="40"/>
        <v>1.473665E-2</v>
      </c>
      <c r="AE158" s="2" t="str">
        <f t="shared" si="41"/>
        <v>NA</v>
      </c>
    </row>
    <row r="159" spans="1:31" x14ac:dyDescent="0.2">
      <c r="A159" s="6">
        <v>1398.19</v>
      </c>
      <c r="B159" s="2" t="s">
        <v>195</v>
      </c>
      <c r="C159" s="2">
        <v>4.0174000000000003</v>
      </c>
      <c r="D159" s="2">
        <v>16.7882</v>
      </c>
      <c r="E159" s="2">
        <v>1.6999999999999999E-3</v>
      </c>
      <c r="F159" s="2">
        <v>0.52910000000000001</v>
      </c>
      <c r="G159" s="2">
        <v>6.1040000000000001</v>
      </c>
      <c r="H159" s="2">
        <v>1.1827000000000001</v>
      </c>
      <c r="I159" s="2">
        <v>11.7247</v>
      </c>
      <c r="J159" s="2">
        <v>0.40160000000000001</v>
      </c>
      <c r="K159" s="2">
        <v>1.8800000000000001E-2</v>
      </c>
      <c r="L159" s="2">
        <v>7.7000000000000002E-3</v>
      </c>
      <c r="M159" s="2">
        <v>5.1999999999999998E-3</v>
      </c>
      <c r="N159" s="2">
        <v>8.8000000000000005E-3</v>
      </c>
      <c r="O159" s="2">
        <v>1.5699999999999999E-2</v>
      </c>
      <c r="P159" s="2">
        <v>2.0000000000000001E-4</v>
      </c>
      <c r="R159">
        <f t="shared" si="28"/>
        <v>4.1143965600000003</v>
      </c>
      <c r="S159">
        <f t="shared" si="29"/>
        <v>20.100170240000001</v>
      </c>
      <c r="T159">
        <f t="shared" si="30"/>
        <v>1.6617699999999999E-3</v>
      </c>
      <c r="U159">
        <f t="shared" si="31"/>
        <v>0.60370811000000002</v>
      </c>
      <c r="V159">
        <f t="shared" si="32"/>
        <v>8.0267607999999999</v>
      </c>
      <c r="W159">
        <f t="shared" si="33"/>
        <v>1.4093242500000001</v>
      </c>
      <c r="X159">
        <f t="shared" si="34"/>
        <v>14.19760921</v>
      </c>
      <c r="Y159">
        <f t="shared" si="35"/>
        <v>0.42676320000000001</v>
      </c>
      <c r="Z159">
        <f t="shared" si="36"/>
        <v>2.7884640000000002E-2</v>
      </c>
      <c r="AA159">
        <f t="shared" si="37"/>
        <v>1.0993260000000001E-2</v>
      </c>
      <c r="AB159">
        <f t="shared" si="38"/>
        <v>5.5840799999999999E-3</v>
      </c>
      <c r="AC159">
        <f t="shared" si="39"/>
        <v>9.1601600000000005E-3</v>
      </c>
      <c r="AD159">
        <f t="shared" si="40"/>
        <v>1.5108849999999998E-2</v>
      </c>
      <c r="AE159" s="2">
        <f t="shared" si="41"/>
        <v>2.0000000000000001E-4</v>
      </c>
    </row>
    <row r="160" spans="1:31" x14ac:dyDescent="0.2">
      <c r="A160" s="6">
        <v>1398.5</v>
      </c>
      <c r="B160" s="2" t="s">
        <v>196</v>
      </c>
      <c r="C160" s="2">
        <v>4.2948000000000004</v>
      </c>
      <c r="D160" s="2">
        <v>18.360499999999998</v>
      </c>
      <c r="E160" s="2">
        <v>2.0999999999999999E-3</v>
      </c>
      <c r="F160" s="2">
        <v>0.68859999999999999</v>
      </c>
      <c r="G160" s="2">
        <v>7.5987</v>
      </c>
      <c r="H160" s="2">
        <v>1.4333</v>
      </c>
      <c r="I160" s="2">
        <v>10.0784</v>
      </c>
      <c r="J160" s="2">
        <v>0.4209</v>
      </c>
      <c r="K160" s="2">
        <v>2.4E-2</v>
      </c>
      <c r="L160" s="2">
        <v>7.7000000000000002E-3</v>
      </c>
      <c r="M160" s="2">
        <v>5.3E-3</v>
      </c>
      <c r="N160" s="2">
        <v>9.9000000000000008E-3</v>
      </c>
      <c r="O160" s="2">
        <v>1.37E-2</v>
      </c>
      <c r="P160" s="2" t="s">
        <v>30</v>
      </c>
      <c r="R160">
        <f t="shared" si="28"/>
        <v>4.3375371200000004</v>
      </c>
      <c r="S160">
        <f t="shared" si="29"/>
        <v>21.897623599999999</v>
      </c>
      <c r="T160">
        <f t="shared" si="30"/>
        <v>2.0410100000000002E-3</v>
      </c>
      <c r="U160">
        <f t="shared" si="31"/>
        <v>0.71090805999999995</v>
      </c>
      <c r="V160">
        <f t="shared" si="32"/>
        <v>9.9103817400000001</v>
      </c>
      <c r="W160">
        <f t="shared" si="33"/>
        <v>1.66681575</v>
      </c>
      <c r="X160">
        <f t="shared" si="34"/>
        <v>12.23143312</v>
      </c>
      <c r="Y160">
        <f t="shared" si="35"/>
        <v>0.44682555000000002</v>
      </c>
      <c r="Z160">
        <f t="shared" si="36"/>
        <v>3.5127200000000004E-2</v>
      </c>
      <c r="AA160">
        <f t="shared" si="37"/>
        <v>1.0993260000000001E-2</v>
      </c>
      <c r="AB160">
        <f t="shared" si="38"/>
        <v>5.68762E-3</v>
      </c>
      <c r="AC160">
        <f t="shared" si="39"/>
        <v>1.0280180000000002E-2</v>
      </c>
      <c r="AD160">
        <f t="shared" si="40"/>
        <v>1.324785E-2</v>
      </c>
      <c r="AE160" s="2" t="str">
        <f t="shared" si="41"/>
        <v>NA</v>
      </c>
    </row>
    <row r="161" spans="1:31" x14ac:dyDescent="0.2">
      <c r="A161" s="6">
        <v>1398.68</v>
      </c>
      <c r="B161" s="2" t="s">
        <v>197</v>
      </c>
      <c r="C161" s="2">
        <v>6.4672000000000001</v>
      </c>
      <c r="D161" s="2">
        <v>16.3218</v>
      </c>
      <c r="E161" s="2">
        <v>2.5000000000000001E-3</v>
      </c>
      <c r="F161" s="2">
        <v>3.0647000000000002</v>
      </c>
      <c r="G161" s="2">
        <v>6.7889999999999997</v>
      </c>
      <c r="H161" s="2">
        <v>1.2343</v>
      </c>
      <c r="I161" s="2">
        <v>9.5015000000000001</v>
      </c>
      <c r="J161" s="2">
        <v>0.36259999999999998</v>
      </c>
      <c r="K161" s="2">
        <v>1.9E-2</v>
      </c>
      <c r="L161" s="2">
        <v>7.7999999999999996E-3</v>
      </c>
      <c r="M161" s="2">
        <v>7.1000000000000004E-3</v>
      </c>
      <c r="N161" s="2">
        <v>9.1000000000000004E-3</v>
      </c>
      <c r="O161" s="2">
        <v>1.2999999999999999E-2</v>
      </c>
      <c r="P161" s="2">
        <v>2.0000000000000001E-4</v>
      </c>
      <c r="R161">
        <f t="shared" si="28"/>
        <v>6.0850156799999997</v>
      </c>
      <c r="S161">
        <f t="shared" si="29"/>
        <v>19.566981760000001</v>
      </c>
      <c r="T161">
        <f t="shared" si="30"/>
        <v>2.4202500000000005E-3</v>
      </c>
      <c r="U161">
        <f t="shared" si="31"/>
        <v>2.3078848700000001</v>
      </c>
      <c r="V161">
        <f t="shared" si="32"/>
        <v>8.8899977999999997</v>
      </c>
      <c r="W161">
        <f t="shared" si="33"/>
        <v>1.46234325</v>
      </c>
      <c r="X161">
        <f t="shared" si="34"/>
        <v>11.54244145</v>
      </c>
      <c r="Y161">
        <f t="shared" si="35"/>
        <v>0.38622269999999997</v>
      </c>
      <c r="Z161">
        <f t="shared" si="36"/>
        <v>2.8163199999999999E-2</v>
      </c>
      <c r="AA161">
        <f t="shared" si="37"/>
        <v>1.1125640000000001E-2</v>
      </c>
      <c r="AB161">
        <f t="shared" si="38"/>
        <v>7.551340000000001E-3</v>
      </c>
      <c r="AC161">
        <f t="shared" si="39"/>
        <v>9.465620000000001E-3</v>
      </c>
      <c r="AD161">
        <f t="shared" si="40"/>
        <v>1.25965E-2</v>
      </c>
      <c r="AE161" s="2">
        <f t="shared" si="41"/>
        <v>2.0000000000000001E-4</v>
      </c>
    </row>
    <row r="162" spans="1:31" x14ac:dyDescent="0.2">
      <c r="A162" s="6">
        <v>1399.01</v>
      </c>
      <c r="B162" s="2" t="s">
        <v>198</v>
      </c>
      <c r="C162" s="2">
        <v>4.6661000000000001</v>
      </c>
      <c r="D162" s="2">
        <v>18.68</v>
      </c>
      <c r="E162" s="2">
        <v>1.8E-3</v>
      </c>
      <c r="F162" s="2">
        <v>0.80769999999999997</v>
      </c>
      <c r="G162" s="2">
        <v>8.0022000000000002</v>
      </c>
      <c r="H162" s="2">
        <v>1.3974</v>
      </c>
      <c r="I162" s="2">
        <v>10.462300000000001</v>
      </c>
      <c r="J162" s="2">
        <v>0.43159999999999998</v>
      </c>
      <c r="K162" s="2">
        <v>2.63E-2</v>
      </c>
      <c r="L162" s="2">
        <v>7.7999999999999996E-3</v>
      </c>
      <c r="M162" s="2">
        <v>6.1000000000000004E-3</v>
      </c>
      <c r="N162" s="2">
        <v>9.5999999999999992E-3</v>
      </c>
      <c r="O162" s="2">
        <v>1.4E-2</v>
      </c>
      <c r="P162" s="2" t="s">
        <v>30</v>
      </c>
      <c r="R162">
        <f t="shared" si="28"/>
        <v>4.6362108400000004</v>
      </c>
      <c r="S162">
        <f t="shared" si="29"/>
        <v>22.262876000000002</v>
      </c>
      <c r="T162">
        <f t="shared" si="30"/>
        <v>1.75658E-3</v>
      </c>
      <c r="U162">
        <f t="shared" si="31"/>
        <v>0.79095517000000004</v>
      </c>
      <c r="V162">
        <f t="shared" si="32"/>
        <v>10.418872440000001</v>
      </c>
      <c r="W162">
        <f t="shared" si="33"/>
        <v>1.6299285000000001</v>
      </c>
      <c r="X162">
        <f t="shared" si="34"/>
        <v>12.68992489</v>
      </c>
      <c r="Y162">
        <f t="shared" si="35"/>
        <v>0.45794819999999997</v>
      </c>
      <c r="Z162">
        <f t="shared" si="36"/>
        <v>3.8330639999999999E-2</v>
      </c>
      <c r="AA162">
        <f t="shared" si="37"/>
        <v>1.1125640000000001E-2</v>
      </c>
      <c r="AB162">
        <f t="shared" si="38"/>
        <v>6.5159400000000004E-3</v>
      </c>
      <c r="AC162">
        <f t="shared" si="39"/>
        <v>9.9747199999999994E-3</v>
      </c>
      <c r="AD162">
        <f t="shared" si="40"/>
        <v>1.3527000000000001E-2</v>
      </c>
      <c r="AE162" s="2" t="str">
        <f t="shared" si="41"/>
        <v>NA</v>
      </c>
    </row>
    <row r="163" spans="1:31" x14ac:dyDescent="0.2">
      <c r="A163" s="6">
        <v>1399.13</v>
      </c>
      <c r="B163" s="2" t="s">
        <v>199</v>
      </c>
      <c r="C163" s="2">
        <v>4.2526000000000002</v>
      </c>
      <c r="D163" s="2">
        <v>18.380099999999999</v>
      </c>
      <c r="E163" s="2">
        <v>1.6000000000000001E-3</v>
      </c>
      <c r="F163" s="2">
        <v>0.32900000000000001</v>
      </c>
      <c r="G163" s="2">
        <v>7.4547999999999996</v>
      </c>
      <c r="H163" s="2">
        <v>1.3421000000000001</v>
      </c>
      <c r="I163" s="2">
        <v>9.5924999999999994</v>
      </c>
      <c r="J163" s="2">
        <v>0.44900000000000001</v>
      </c>
      <c r="K163" s="2">
        <v>2.0400000000000001E-2</v>
      </c>
      <c r="L163" s="2">
        <v>1.0500000000000001E-2</v>
      </c>
      <c r="M163" s="2">
        <v>5.4000000000000003E-3</v>
      </c>
      <c r="N163" s="2">
        <v>9.9000000000000008E-3</v>
      </c>
      <c r="O163" s="2">
        <v>1.4200000000000001E-2</v>
      </c>
      <c r="P163" s="2" t="s">
        <v>30</v>
      </c>
      <c r="R163">
        <f t="shared" si="28"/>
        <v>4.3035914399999999</v>
      </c>
      <c r="S163">
        <f t="shared" si="29"/>
        <v>21.920030319999999</v>
      </c>
      <c r="T163">
        <f t="shared" si="30"/>
        <v>1.5669600000000001E-3</v>
      </c>
      <c r="U163">
        <f t="shared" si="31"/>
        <v>0.4692209</v>
      </c>
      <c r="V163">
        <f t="shared" si="32"/>
        <v>9.7290389600000005</v>
      </c>
      <c r="W163">
        <f t="shared" si="33"/>
        <v>1.5731077500000001</v>
      </c>
      <c r="X163">
        <f t="shared" si="34"/>
        <v>11.651122749999999</v>
      </c>
      <c r="Y163">
        <f t="shared" si="35"/>
        <v>0.4760355</v>
      </c>
      <c r="Z163">
        <f t="shared" si="36"/>
        <v>3.0113120000000004E-2</v>
      </c>
      <c r="AA163">
        <f t="shared" si="37"/>
        <v>1.4699900000000002E-2</v>
      </c>
      <c r="AB163">
        <f t="shared" si="38"/>
        <v>5.7911600000000001E-3</v>
      </c>
      <c r="AC163">
        <f t="shared" si="39"/>
        <v>1.0280180000000002E-2</v>
      </c>
      <c r="AD163">
        <f t="shared" si="40"/>
        <v>1.3713100000000001E-2</v>
      </c>
      <c r="AE163" s="2" t="str">
        <f t="shared" si="41"/>
        <v>NA</v>
      </c>
    </row>
    <row r="164" spans="1:31" x14ac:dyDescent="0.2">
      <c r="A164" s="6">
        <v>1399.49</v>
      </c>
      <c r="B164" s="2" t="s">
        <v>200</v>
      </c>
      <c r="C164" s="2">
        <v>4.3418999999999999</v>
      </c>
      <c r="D164" s="2">
        <v>20.258500000000002</v>
      </c>
      <c r="E164" s="2">
        <v>2.3E-3</v>
      </c>
      <c r="F164" s="2">
        <v>0.51929999999999998</v>
      </c>
      <c r="G164" s="2">
        <v>7.9942000000000002</v>
      </c>
      <c r="H164" s="2">
        <v>1.4970000000000001</v>
      </c>
      <c r="I164" s="2">
        <v>6.3819999999999997</v>
      </c>
      <c r="J164" s="2">
        <v>0.46079999999999999</v>
      </c>
      <c r="K164" s="2">
        <v>2.5100000000000001E-2</v>
      </c>
      <c r="L164" s="2">
        <v>8.8999999999999999E-3</v>
      </c>
      <c r="M164" s="2">
        <v>6.6E-3</v>
      </c>
      <c r="N164" s="2">
        <v>1.04E-2</v>
      </c>
      <c r="O164" s="2">
        <v>1.5900000000000001E-2</v>
      </c>
      <c r="P164" s="2" t="s">
        <v>30</v>
      </c>
      <c r="R164">
        <f t="shared" si="28"/>
        <v>4.3754243600000002</v>
      </c>
      <c r="S164">
        <f t="shared" si="29"/>
        <v>24.067417200000005</v>
      </c>
      <c r="T164">
        <f t="shared" si="30"/>
        <v>2.2306300000000004E-3</v>
      </c>
      <c r="U164">
        <f t="shared" si="31"/>
        <v>0.59712153000000001</v>
      </c>
      <c r="V164">
        <f t="shared" si="32"/>
        <v>10.40879084</v>
      </c>
      <c r="W164">
        <f t="shared" si="33"/>
        <v>1.7322675000000001</v>
      </c>
      <c r="X164">
        <f t="shared" si="34"/>
        <v>7.8168225999999992</v>
      </c>
      <c r="Y164">
        <f t="shared" si="35"/>
        <v>0.4883016</v>
      </c>
      <c r="Z164">
        <f t="shared" si="36"/>
        <v>3.6659280000000002E-2</v>
      </c>
      <c r="AA164">
        <f t="shared" si="37"/>
        <v>1.2581820000000001E-2</v>
      </c>
      <c r="AB164">
        <f t="shared" si="38"/>
        <v>7.0336399999999999E-3</v>
      </c>
      <c r="AC164">
        <f t="shared" si="39"/>
        <v>1.078928E-2</v>
      </c>
      <c r="AD164">
        <f t="shared" si="40"/>
        <v>1.5294950000000002E-2</v>
      </c>
      <c r="AE164" s="2" t="str">
        <f t="shared" si="41"/>
        <v>NA</v>
      </c>
    </row>
    <row r="165" spans="1:31" x14ac:dyDescent="0.2">
      <c r="A165" s="6">
        <v>1399.67</v>
      </c>
      <c r="B165" s="2" t="s">
        <v>201</v>
      </c>
      <c r="C165" s="2">
        <v>4.4985999999999997</v>
      </c>
      <c r="D165" s="2">
        <v>22.192900000000002</v>
      </c>
      <c r="E165" s="2">
        <v>2.2000000000000001E-3</v>
      </c>
      <c r="F165" s="2">
        <v>0.42559999999999998</v>
      </c>
      <c r="G165" s="2">
        <v>8.8544999999999998</v>
      </c>
      <c r="H165" s="2">
        <v>1.4411</v>
      </c>
      <c r="I165" s="2">
        <v>6.5133000000000001</v>
      </c>
      <c r="J165" s="2">
        <v>0.48060000000000003</v>
      </c>
      <c r="K165" s="2">
        <v>2.8400000000000002E-2</v>
      </c>
      <c r="L165" s="2">
        <v>1.12E-2</v>
      </c>
      <c r="M165" s="2">
        <v>6.1000000000000004E-3</v>
      </c>
      <c r="N165" s="2">
        <v>1.0800000000000001E-2</v>
      </c>
      <c r="O165" s="2">
        <v>1.6400000000000001E-2</v>
      </c>
      <c r="P165" s="2" t="s">
        <v>30</v>
      </c>
      <c r="R165">
        <f t="shared" si="28"/>
        <v>4.5014738399999992</v>
      </c>
      <c r="S165">
        <f t="shared" si="29"/>
        <v>26.278823280000005</v>
      </c>
      <c r="T165">
        <f t="shared" si="30"/>
        <v>2.1358200000000005E-3</v>
      </c>
      <c r="U165">
        <f t="shared" si="31"/>
        <v>0.53414575999999991</v>
      </c>
      <c r="V165">
        <f t="shared" si="32"/>
        <v>11.492940900000001</v>
      </c>
      <c r="W165">
        <f t="shared" si="33"/>
        <v>1.6748302500000001</v>
      </c>
      <c r="X165">
        <f t="shared" si="34"/>
        <v>7.9736341899999994</v>
      </c>
      <c r="Y165">
        <f t="shared" si="35"/>
        <v>0.50888370000000005</v>
      </c>
      <c r="Z165">
        <f t="shared" si="36"/>
        <v>4.1255520000000004E-2</v>
      </c>
      <c r="AA165">
        <f t="shared" si="37"/>
        <v>1.5626560000000001E-2</v>
      </c>
      <c r="AB165">
        <f t="shared" si="38"/>
        <v>6.5159400000000004E-3</v>
      </c>
      <c r="AC165">
        <f t="shared" si="39"/>
        <v>1.1196560000000001E-2</v>
      </c>
      <c r="AD165">
        <f t="shared" si="40"/>
        <v>1.5760200000000002E-2</v>
      </c>
      <c r="AE165" s="2" t="str">
        <f t="shared" si="41"/>
        <v>NA</v>
      </c>
    </row>
    <row r="166" spans="1:31" x14ac:dyDescent="0.2">
      <c r="A166" s="6">
        <v>1399.84</v>
      </c>
      <c r="B166" s="2" t="s">
        <v>202</v>
      </c>
      <c r="C166" s="2">
        <v>4.2413999999999996</v>
      </c>
      <c r="D166" s="2">
        <v>20.900099999999998</v>
      </c>
      <c r="E166" s="2">
        <v>2.5999999999999999E-3</v>
      </c>
      <c r="F166" s="2">
        <v>0.40579999999999999</v>
      </c>
      <c r="G166" s="2">
        <v>8.0957000000000008</v>
      </c>
      <c r="H166" s="2">
        <v>1.5003</v>
      </c>
      <c r="I166" s="2">
        <v>7.6439000000000004</v>
      </c>
      <c r="J166" s="2">
        <v>0.46229999999999999</v>
      </c>
      <c r="K166" s="2">
        <v>2.5600000000000001E-2</v>
      </c>
      <c r="L166" s="2">
        <v>8.8000000000000005E-3</v>
      </c>
      <c r="M166" s="2">
        <v>5.7999999999999996E-3</v>
      </c>
      <c r="N166" s="2">
        <v>1.06E-2</v>
      </c>
      <c r="O166" s="2">
        <v>1.6E-2</v>
      </c>
      <c r="P166" s="2" t="s">
        <v>30</v>
      </c>
      <c r="R166">
        <f t="shared" si="28"/>
        <v>4.2945821599999991</v>
      </c>
      <c r="S166">
        <f t="shared" si="29"/>
        <v>24.800894320000001</v>
      </c>
      <c r="T166">
        <f t="shared" si="30"/>
        <v>2.51506E-3</v>
      </c>
      <c r="U166">
        <f t="shared" si="31"/>
        <v>0.52083817999999993</v>
      </c>
      <c r="V166">
        <f t="shared" si="32"/>
        <v>10.536701140000002</v>
      </c>
      <c r="W166">
        <f t="shared" si="33"/>
        <v>1.73565825</v>
      </c>
      <c r="X166">
        <f t="shared" si="34"/>
        <v>9.3239097700000002</v>
      </c>
      <c r="Y166">
        <f t="shared" si="35"/>
        <v>0.48986085000000001</v>
      </c>
      <c r="Z166">
        <f t="shared" si="36"/>
        <v>3.7355680000000002E-2</v>
      </c>
      <c r="AA166">
        <f t="shared" si="37"/>
        <v>1.2449440000000003E-2</v>
      </c>
      <c r="AB166">
        <f t="shared" si="38"/>
        <v>6.2053199999999994E-3</v>
      </c>
      <c r="AC166">
        <f t="shared" si="39"/>
        <v>1.099292E-2</v>
      </c>
      <c r="AD166">
        <f t="shared" si="40"/>
        <v>1.5388000000000001E-2</v>
      </c>
      <c r="AE166" s="2" t="str">
        <f t="shared" si="41"/>
        <v>NA</v>
      </c>
    </row>
    <row r="167" spans="1:31" x14ac:dyDescent="0.2">
      <c r="A167" s="6">
        <v>1400.02</v>
      </c>
      <c r="B167" s="2" t="s">
        <v>203</v>
      </c>
      <c r="C167" s="2">
        <v>4.8040000000000003</v>
      </c>
      <c r="D167" s="2">
        <v>20.946300000000001</v>
      </c>
      <c r="E167" s="2">
        <v>2E-3</v>
      </c>
      <c r="F167" s="2">
        <v>0.98499999999999999</v>
      </c>
      <c r="G167" s="2">
        <v>9.2787000000000006</v>
      </c>
      <c r="H167" s="2">
        <v>1.6671</v>
      </c>
      <c r="I167" s="2">
        <v>7.1921999999999997</v>
      </c>
      <c r="J167" s="2">
        <v>0.45900000000000002</v>
      </c>
      <c r="K167" s="2">
        <v>2.5600000000000001E-2</v>
      </c>
      <c r="L167" s="2">
        <v>9.9000000000000008E-3</v>
      </c>
      <c r="M167" s="2">
        <v>6.7000000000000002E-3</v>
      </c>
      <c r="N167" s="2">
        <v>1.0800000000000001E-2</v>
      </c>
      <c r="O167" s="2">
        <v>1.4800000000000001E-2</v>
      </c>
      <c r="P167" s="2" t="s">
        <v>30</v>
      </c>
      <c r="R167">
        <f t="shared" si="28"/>
        <v>4.7471376000000003</v>
      </c>
      <c r="S167">
        <f t="shared" si="29"/>
        <v>24.853710160000002</v>
      </c>
      <c r="T167">
        <f t="shared" si="30"/>
        <v>1.9462000000000001E-3</v>
      </c>
      <c r="U167">
        <f t="shared" si="31"/>
        <v>0.91011850000000005</v>
      </c>
      <c r="V167">
        <f t="shared" si="32"/>
        <v>12.02751774</v>
      </c>
      <c r="W167">
        <f t="shared" si="33"/>
        <v>1.9070452500000001</v>
      </c>
      <c r="X167">
        <f t="shared" si="34"/>
        <v>8.7844444599999996</v>
      </c>
      <c r="Y167">
        <f t="shared" si="35"/>
        <v>0.48643050000000004</v>
      </c>
      <c r="Z167">
        <f t="shared" si="36"/>
        <v>3.7355680000000002E-2</v>
      </c>
      <c r="AA167">
        <f t="shared" si="37"/>
        <v>1.3905620000000002E-2</v>
      </c>
      <c r="AB167">
        <f t="shared" si="38"/>
        <v>7.1371800000000008E-3</v>
      </c>
      <c r="AC167">
        <f t="shared" si="39"/>
        <v>1.1196560000000001E-2</v>
      </c>
      <c r="AD167">
        <f t="shared" si="40"/>
        <v>1.4271400000000002E-2</v>
      </c>
      <c r="AE167" s="2" t="str">
        <f t="shared" si="41"/>
        <v>NA</v>
      </c>
    </row>
    <row r="168" spans="1:31" x14ac:dyDescent="0.2">
      <c r="A168" s="6">
        <v>1400.23</v>
      </c>
      <c r="B168" s="2" t="s">
        <v>204</v>
      </c>
      <c r="C168" s="2">
        <v>4.6466000000000003</v>
      </c>
      <c r="D168" s="2">
        <v>19.214600000000001</v>
      </c>
      <c r="E168" s="2">
        <v>1.8E-3</v>
      </c>
      <c r="F168" s="2">
        <v>0.63670000000000004</v>
      </c>
      <c r="G168" s="2">
        <v>7.6768000000000001</v>
      </c>
      <c r="H168" s="2">
        <v>1.4168000000000001</v>
      </c>
      <c r="I168" s="2">
        <v>10.6821</v>
      </c>
      <c r="J168" s="2">
        <v>0.41860000000000003</v>
      </c>
      <c r="K168" s="2">
        <v>2.7400000000000001E-2</v>
      </c>
      <c r="L168" s="2">
        <v>7.1999999999999998E-3</v>
      </c>
      <c r="M168" s="2">
        <v>6.6E-3</v>
      </c>
      <c r="N168" s="2">
        <v>9.7999999999999997E-3</v>
      </c>
      <c r="O168" s="2">
        <v>1.43E-2</v>
      </c>
      <c r="P168" s="2" t="s">
        <v>30</v>
      </c>
      <c r="R168">
        <f t="shared" si="28"/>
        <v>4.6205250400000004</v>
      </c>
      <c r="S168">
        <f t="shared" si="29"/>
        <v>22.874030720000004</v>
      </c>
      <c r="T168">
        <f t="shared" si="30"/>
        <v>1.75658E-3</v>
      </c>
      <c r="U168">
        <f t="shared" si="31"/>
        <v>0.67602607000000003</v>
      </c>
      <c r="V168">
        <f t="shared" si="32"/>
        <v>10.00880336</v>
      </c>
      <c r="W168">
        <f t="shared" si="33"/>
        <v>1.6498620000000002</v>
      </c>
      <c r="X168">
        <f t="shared" si="34"/>
        <v>12.952432030000001</v>
      </c>
      <c r="Y168">
        <f t="shared" si="35"/>
        <v>0.44443470000000002</v>
      </c>
      <c r="Z168">
        <f t="shared" si="36"/>
        <v>3.9862720000000004E-2</v>
      </c>
      <c r="AA168">
        <f t="shared" si="37"/>
        <v>1.0331360000000001E-2</v>
      </c>
      <c r="AB168">
        <f t="shared" si="38"/>
        <v>7.0336399999999999E-3</v>
      </c>
      <c r="AC168">
        <f t="shared" si="39"/>
        <v>1.0178360000000001E-2</v>
      </c>
      <c r="AD168">
        <f t="shared" si="40"/>
        <v>1.3806150000000001E-2</v>
      </c>
      <c r="AE168" s="2" t="str">
        <f t="shared" si="41"/>
        <v>NA</v>
      </c>
    </row>
    <row r="169" spans="1:31" x14ac:dyDescent="0.2">
      <c r="A169" s="6">
        <v>1400.48</v>
      </c>
      <c r="B169" s="2" t="s">
        <v>205</v>
      </c>
      <c r="C169" s="2">
        <v>4.4720000000000004</v>
      </c>
      <c r="D169" s="2">
        <v>19.186</v>
      </c>
      <c r="E169" s="2">
        <v>1.6999999999999999E-3</v>
      </c>
      <c r="F169" s="2">
        <v>0.47949999999999998</v>
      </c>
      <c r="G169" s="2">
        <v>7.7861000000000002</v>
      </c>
      <c r="H169" s="2">
        <v>1.4966999999999999</v>
      </c>
      <c r="I169" s="2">
        <v>9.1232000000000006</v>
      </c>
      <c r="J169" s="2">
        <v>0.42330000000000001</v>
      </c>
      <c r="K169" s="2">
        <v>2.6200000000000001E-2</v>
      </c>
      <c r="L169" s="2">
        <v>8.9999999999999993E-3</v>
      </c>
      <c r="M169" s="2">
        <v>6.1000000000000004E-3</v>
      </c>
      <c r="N169" s="2">
        <v>1.03E-2</v>
      </c>
      <c r="O169" s="2">
        <v>1.43E-2</v>
      </c>
      <c r="P169" s="2" t="s">
        <v>30</v>
      </c>
      <c r="R169">
        <f t="shared" si="28"/>
        <v>4.4800768000000009</v>
      </c>
      <c r="S169">
        <f t="shared" si="29"/>
        <v>22.8413352</v>
      </c>
      <c r="T169">
        <f t="shared" si="30"/>
        <v>1.6617699999999999E-3</v>
      </c>
      <c r="U169">
        <f t="shared" si="31"/>
        <v>0.57037194999999996</v>
      </c>
      <c r="V169">
        <f t="shared" si="32"/>
        <v>10.14654322</v>
      </c>
      <c r="W169">
        <f t="shared" si="33"/>
        <v>1.7319592500000001</v>
      </c>
      <c r="X169">
        <f t="shared" si="34"/>
        <v>11.09063776</v>
      </c>
      <c r="Y169">
        <f t="shared" si="35"/>
        <v>0.44932035000000003</v>
      </c>
      <c r="Z169">
        <f t="shared" si="36"/>
        <v>3.8191360000000001E-2</v>
      </c>
      <c r="AA169">
        <f t="shared" si="37"/>
        <v>1.27142E-2</v>
      </c>
      <c r="AB169">
        <f t="shared" si="38"/>
        <v>6.5159400000000004E-3</v>
      </c>
      <c r="AC169">
        <f t="shared" si="39"/>
        <v>1.0687460000000001E-2</v>
      </c>
      <c r="AD169">
        <f t="shared" si="40"/>
        <v>1.3806150000000001E-2</v>
      </c>
      <c r="AE169" s="2" t="str">
        <f t="shared" si="41"/>
        <v>NA</v>
      </c>
    </row>
    <row r="170" spans="1:31" x14ac:dyDescent="0.2">
      <c r="A170" s="6">
        <v>1400.68</v>
      </c>
      <c r="B170" s="2" t="s">
        <v>206</v>
      </c>
      <c r="C170" s="2">
        <v>4.2595000000000001</v>
      </c>
      <c r="D170" s="2">
        <v>16.093299999999999</v>
      </c>
      <c r="E170" s="2">
        <v>1.6999999999999999E-3</v>
      </c>
      <c r="F170" s="2">
        <v>0.51700000000000002</v>
      </c>
      <c r="G170" s="2">
        <v>6.0321999999999996</v>
      </c>
      <c r="H170" s="2">
        <v>1.0785</v>
      </c>
      <c r="I170" s="2">
        <v>14.312799999999999</v>
      </c>
      <c r="J170" s="2">
        <v>0.36399999999999999</v>
      </c>
      <c r="K170" s="2">
        <v>2.3099999999999999E-2</v>
      </c>
      <c r="L170" s="2">
        <v>8.6999999999999994E-3</v>
      </c>
      <c r="M170" s="2">
        <v>5.3E-3</v>
      </c>
      <c r="N170" s="2">
        <v>7.9000000000000008E-3</v>
      </c>
      <c r="O170" s="2">
        <v>1.3599999999999999E-2</v>
      </c>
      <c r="P170" s="2" t="s">
        <v>30</v>
      </c>
      <c r="R170">
        <f t="shared" si="28"/>
        <v>4.3091417999999999</v>
      </c>
      <c r="S170">
        <f t="shared" si="29"/>
        <v>19.30576056</v>
      </c>
      <c r="T170">
        <f t="shared" si="30"/>
        <v>1.6617699999999999E-3</v>
      </c>
      <c r="U170">
        <f t="shared" si="31"/>
        <v>0.59557569999999993</v>
      </c>
      <c r="V170">
        <f t="shared" si="32"/>
        <v>7.9362784399999997</v>
      </c>
      <c r="W170">
        <f t="shared" si="33"/>
        <v>1.30225875</v>
      </c>
      <c r="X170">
        <f t="shared" si="34"/>
        <v>17.28857704</v>
      </c>
      <c r="Y170">
        <f t="shared" si="35"/>
        <v>0.38767800000000002</v>
      </c>
      <c r="Z170">
        <f t="shared" si="36"/>
        <v>3.3873679999999996E-2</v>
      </c>
      <c r="AA170">
        <f t="shared" si="37"/>
        <v>1.2317059999999999E-2</v>
      </c>
      <c r="AB170">
        <f t="shared" si="38"/>
        <v>5.68762E-3</v>
      </c>
      <c r="AC170">
        <f t="shared" si="39"/>
        <v>8.2437800000000009E-3</v>
      </c>
      <c r="AD170">
        <f t="shared" si="40"/>
        <v>1.3154799999999999E-2</v>
      </c>
      <c r="AE170" s="2" t="str">
        <f t="shared" si="41"/>
        <v>NA</v>
      </c>
    </row>
    <row r="171" spans="1:31" x14ac:dyDescent="0.2">
      <c r="A171" s="6">
        <v>1400.89</v>
      </c>
      <c r="B171" s="2" t="s">
        <v>207</v>
      </c>
      <c r="C171" s="2">
        <v>3.8268</v>
      </c>
      <c r="D171" s="2">
        <v>17.372800000000002</v>
      </c>
      <c r="E171" s="2">
        <v>1.8E-3</v>
      </c>
      <c r="F171" s="2">
        <v>0.34039999999999998</v>
      </c>
      <c r="G171" s="2">
        <v>6.2949999999999999</v>
      </c>
      <c r="H171" s="2">
        <v>1.2575000000000001</v>
      </c>
      <c r="I171" s="2">
        <v>9.9138000000000002</v>
      </c>
      <c r="J171" s="2">
        <v>0.4108</v>
      </c>
      <c r="K171" s="2">
        <v>2.4799999999999999E-2</v>
      </c>
      <c r="L171" s="2">
        <v>7.1999999999999998E-3</v>
      </c>
      <c r="M171" s="2">
        <v>5.7999999999999996E-3</v>
      </c>
      <c r="N171" s="2">
        <v>9.4000000000000004E-3</v>
      </c>
      <c r="O171" s="2">
        <v>1.54E-2</v>
      </c>
      <c r="P171" s="2">
        <v>5.0000000000000001E-4</v>
      </c>
      <c r="R171">
        <f t="shared" si="28"/>
        <v>3.9610779200000001</v>
      </c>
      <c r="S171">
        <f t="shared" si="29"/>
        <v>20.768484960000002</v>
      </c>
      <c r="T171">
        <f t="shared" si="30"/>
        <v>1.75658E-3</v>
      </c>
      <c r="U171">
        <f t="shared" si="31"/>
        <v>0.47688283999999997</v>
      </c>
      <c r="V171">
        <f t="shared" si="32"/>
        <v>8.2674589999999988</v>
      </c>
      <c r="W171">
        <f t="shared" si="33"/>
        <v>1.48618125</v>
      </c>
      <c r="X171">
        <f t="shared" si="34"/>
        <v>12.034851339999999</v>
      </c>
      <c r="Y171">
        <f t="shared" si="35"/>
        <v>0.43632660000000001</v>
      </c>
      <c r="Z171">
        <f t="shared" si="36"/>
        <v>3.624144E-2</v>
      </c>
      <c r="AA171">
        <f t="shared" si="37"/>
        <v>1.0331360000000001E-2</v>
      </c>
      <c r="AB171">
        <f t="shared" si="38"/>
        <v>6.2053199999999994E-3</v>
      </c>
      <c r="AC171">
        <f t="shared" si="39"/>
        <v>9.7710800000000014E-3</v>
      </c>
      <c r="AD171">
        <f t="shared" si="40"/>
        <v>1.4829700000000001E-2</v>
      </c>
      <c r="AE171" s="2">
        <f t="shared" si="41"/>
        <v>5.0000000000000001E-4</v>
      </c>
    </row>
    <row r="172" spans="1:31" x14ac:dyDescent="0.2">
      <c r="A172" s="6">
        <v>1401.09</v>
      </c>
      <c r="B172" s="2" t="s">
        <v>208</v>
      </c>
      <c r="C172" s="2">
        <v>4.2984</v>
      </c>
      <c r="D172" s="2">
        <v>17.7088</v>
      </c>
      <c r="E172" s="2">
        <v>1.8E-3</v>
      </c>
      <c r="F172" s="2">
        <v>0.45660000000000001</v>
      </c>
      <c r="G172" s="2">
        <v>7.0891999999999999</v>
      </c>
      <c r="H172" s="2">
        <v>1.4157999999999999</v>
      </c>
      <c r="I172" s="2">
        <v>8.2339000000000002</v>
      </c>
      <c r="J172" s="2">
        <v>0.42720000000000002</v>
      </c>
      <c r="K172" s="2">
        <v>2.0199999999999999E-2</v>
      </c>
      <c r="L172" s="2">
        <v>9.4000000000000004E-3</v>
      </c>
      <c r="M172" s="2">
        <v>5.8999999999999999E-3</v>
      </c>
      <c r="N172" s="2">
        <v>1.03E-2</v>
      </c>
      <c r="O172" s="2">
        <v>1.4800000000000001E-2</v>
      </c>
      <c r="P172" s="2">
        <v>2.9999999999999997E-4</v>
      </c>
      <c r="R172">
        <f t="shared" si="28"/>
        <v>4.3404329600000002</v>
      </c>
      <c r="S172">
        <f t="shared" si="29"/>
        <v>21.152600160000002</v>
      </c>
      <c r="T172">
        <f t="shared" si="30"/>
        <v>1.75658E-3</v>
      </c>
      <c r="U172">
        <f t="shared" si="31"/>
        <v>0.55498086000000002</v>
      </c>
      <c r="V172">
        <f t="shared" si="32"/>
        <v>9.2683098400000006</v>
      </c>
      <c r="W172">
        <f t="shared" si="33"/>
        <v>1.6488345</v>
      </c>
      <c r="X172">
        <f t="shared" si="34"/>
        <v>10.02854677</v>
      </c>
      <c r="Y172">
        <f t="shared" si="35"/>
        <v>0.45337440000000007</v>
      </c>
      <c r="Z172">
        <f t="shared" si="36"/>
        <v>2.983456E-2</v>
      </c>
      <c r="AA172">
        <f t="shared" si="37"/>
        <v>1.3243720000000002E-2</v>
      </c>
      <c r="AB172">
        <f t="shared" si="38"/>
        <v>6.3088600000000003E-3</v>
      </c>
      <c r="AC172">
        <f t="shared" si="39"/>
        <v>1.0687460000000001E-2</v>
      </c>
      <c r="AD172">
        <f t="shared" si="40"/>
        <v>1.4271400000000002E-2</v>
      </c>
      <c r="AE172" s="2">
        <f t="shared" si="41"/>
        <v>2.9999999999999997E-4</v>
      </c>
    </row>
    <row r="173" spans="1:31" x14ac:dyDescent="0.2">
      <c r="A173" s="6">
        <v>1401.5</v>
      </c>
      <c r="B173" s="2" t="s">
        <v>209</v>
      </c>
      <c r="C173" s="2">
        <v>3.9205999999999999</v>
      </c>
      <c r="D173" s="2">
        <v>17.1236</v>
      </c>
      <c r="E173" s="2">
        <v>1.8E-3</v>
      </c>
      <c r="F173" s="2">
        <v>0.3654</v>
      </c>
      <c r="G173" s="2">
        <v>6.2226999999999997</v>
      </c>
      <c r="H173" s="2">
        <v>1.1599999999999999</v>
      </c>
      <c r="I173" s="2">
        <v>13.942299999999999</v>
      </c>
      <c r="J173" s="2">
        <v>0.38929999999999998</v>
      </c>
      <c r="K173" s="2">
        <v>2.24E-2</v>
      </c>
      <c r="L173" s="2">
        <v>8.5000000000000006E-3</v>
      </c>
      <c r="M173" s="2">
        <v>5.4000000000000003E-3</v>
      </c>
      <c r="N173" s="2">
        <v>8.3999999999999995E-3</v>
      </c>
      <c r="O173" s="2">
        <v>1.52E-2</v>
      </c>
      <c r="P173" s="2" t="s">
        <v>30</v>
      </c>
      <c r="R173">
        <f t="shared" si="28"/>
        <v>4.0365306400000005</v>
      </c>
      <c r="S173">
        <f t="shared" si="29"/>
        <v>20.483599520000002</v>
      </c>
      <c r="T173">
        <f t="shared" si="30"/>
        <v>1.75658E-3</v>
      </c>
      <c r="U173">
        <f t="shared" si="31"/>
        <v>0.49368533999999997</v>
      </c>
      <c r="V173">
        <f t="shared" si="32"/>
        <v>8.1763465399999991</v>
      </c>
      <c r="W173">
        <f t="shared" si="33"/>
        <v>1.3859999999999999</v>
      </c>
      <c r="X173">
        <f t="shared" si="34"/>
        <v>16.846088889999997</v>
      </c>
      <c r="Y173">
        <f t="shared" si="35"/>
        <v>0.41397734999999997</v>
      </c>
      <c r="Z173">
        <f t="shared" si="36"/>
        <v>3.2898719999999999E-2</v>
      </c>
      <c r="AA173">
        <f t="shared" si="37"/>
        <v>1.2052300000000002E-2</v>
      </c>
      <c r="AB173">
        <f t="shared" si="38"/>
        <v>5.7911600000000001E-3</v>
      </c>
      <c r="AC173">
        <f t="shared" si="39"/>
        <v>8.7528799999999993E-3</v>
      </c>
      <c r="AD173">
        <f t="shared" si="40"/>
        <v>1.46436E-2</v>
      </c>
      <c r="AE173" s="2" t="str">
        <f t="shared" si="41"/>
        <v>NA</v>
      </c>
    </row>
    <row r="174" spans="1:31" x14ac:dyDescent="0.2">
      <c r="A174" s="6">
        <v>1401.72</v>
      </c>
      <c r="B174" s="2" t="s">
        <v>210</v>
      </c>
      <c r="C174" s="2">
        <v>3.9575</v>
      </c>
      <c r="D174" s="2">
        <v>19.795300000000001</v>
      </c>
      <c r="E174" s="2">
        <v>1.6000000000000001E-3</v>
      </c>
      <c r="F174" s="2">
        <v>0.72030000000000005</v>
      </c>
      <c r="G174" s="2">
        <v>8.3940999999999999</v>
      </c>
      <c r="H174" s="2">
        <v>1.5058</v>
      </c>
      <c r="I174" s="2">
        <v>9.7569999999999997</v>
      </c>
      <c r="J174" s="2">
        <v>0.44369999999999998</v>
      </c>
      <c r="K174" s="2">
        <v>2.5999999999999999E-2</v>
      </c>
      <c r="L174" s="2">
        <v>1.0500000000000001E-2</v>
      </c>
      <c r="M174" s="2">
        <v>5.7000000000000002E-3</v>
      </c>
      <c r="N174" s="2">
        <v>9.4000000000000004E-3</v>
      </c>
      <c r="O174" s="2">
        <v>1.5100000000000001E-2</v>
      </c>
      <c r="P174" s="2" t="s">
        <v>30</v>
      </c>
      <c r="R174">
        <f t="shared" si="28"/>
        <v>4.0662129999999994</v>
      </c>
      <c r="S174">
        <f t="shared" si="29"/>
        <v>23.537886960000002</v>
      </c>
      <c r="T174">
        <f t="shared" si="30"/>
        <v>1.5669600000000001E-3</v>
      </c>
      <c r="U174">
        <f t="shared" si="31"/>
        <v>0.73221363000000006</v>
      </c>
      <c r="V174">
        <f t="shared" si="32"/>
        <v>10.91274482</v>
      </c>
      <c r="W174">
        <f t="shared" si="33"/>
        <v>1.7413095000000001</v>
      </c>
      <c r="X174">
        <f t="shared" si="34"/>
        <v>11.8475851</v>
      </c>
      <c r="Y174">
        <f t="shared" si="35"/>
        <v>0.47052614999999998</v>
      </c>
      <c r="Z174">
        <f t="shared" si="36"/>
        <v>3.7912799999999997E-2</v>
      </c>
      <c r="AA174">
        <f t="shared" si="37"/>
        <v>1.4699900000000002E-2</v>
      </c>
      <c r="AB174">
        <f t="shared" si="38"/>
        <v>6.1017800000000002E-3</v>
      </c>
      <c r="AC174">
        <f t="shared" si="39"/>
        <v>9.7710800000000014E-3</v>
      </c>
      <c r="AD174">
        <f t="shared" si="40"/>
        <v>1.4550550000000001E-2</v>
      </c>
      <c r="AE174" s="2" t="str">
        <f t="shared" si="41"/>
        <v>NA</v>
      </c>
    </row>
    <row r="175" spans="1:31" x14ac:dyDescent="0.2">
      <c r="A175" s="6">
        <v>1402.11</v>
      </c>
      <c r="B175" s="2" t="s">
        <v>211</v>
      </c>
      <c r="C175" s="2">
        <v>4.2911000000000001</v>
      </c>
      <c r="D175" s="2">
        <v>18.0593</v>
      </c>
      <c r="E175" s="2">
        <v>1.6999999999999999E-3</v>
      </c>
      <c r="F175" s="2">
        <v>0.21510000000000001</v>
      </c>
      <c r="G175" s="2">
        <v>7.2518000000000002</v>
      </c>
      <c r="H175" s="2">
        <v>1.3822000000000001</v>
      </c>
      <c r="I175" s="2">
        <v>9.3289000000000009</v>
      </c>
      <c r="J175" s="2">
        <v>0.42130000000000001</v>
      </c>
      <c r="K175" s="2">
        <v>2.12E-2</v>
      </c>
      <c r="L175" s="2">
        <v>9.7999999999999997E-3</v>
      </c>
      <c r="M175" s="2">
        <v>5.4999999999999997E-3</v>
      </c>
      <c r="N175" s="2">
        <v>1.03E-2</v>
      </c>
      <c r="O175" s="2">
        <v>1.49E-2</v>
      </c>
      <c r="P175" s="2" t="s">
        <v>30</v>
      </c>
      <c r="R175">
        <f t="shared" si="28"/>
        <v>4.33456084</v>
      </c>
      <c r="S175">
        <f t="shared" si="29"/>
        <v>21.55329176</v>
      </c>
      <c r="T175">
        <f t="shared" si="30"/>
        <v>1.6617699999999999E-3</v>
      </c>
      <c r="U175">
        <f t="shared" si="31"/>
        <v>0.39266871000000003</v>
      </c>
      <c r="V175">
        <f t="shared" si="32"/>
        <v>9.4732183600000006</v>
      </c>
      <c r="W175">
        <f t="shared" si="33"/>
        <v>1.6143105000000002</v>
      </c>
      <c r="X175">
        <f t="shared" si="34"/>
        <v>11.33630527</v>
      </c>
      <c r="Y175">
        <f t="shared" si="35"/>
        <v>0.44724135000000004</v>
      </c>
      <c r="Z175">
        <f t="shared" si="36"/>
        <v>3.1227360000000003E-2</v>
      </c>
      <c r="AA175">
        <f t="shared" si="37"/>
        <v>1.3773240000000001E-2</v>
      </c>
      <c r="AB175">
        <f t="shared" si="38"/>
        <v>5.8947000000000001E-3</v>
      </c>
      <c r="AC175">
        <f t="shared" si="39"/>
        <v>1.0687460000000001E-2</v>
      </c>
      <c r="AD175">
        <f t="shared" si="40"/>
        <v>1.4364450000000001E-2</v>
      </c>
      <c r="AE175" s="2" t="str">
        <f t="shared" si="41"/>
        <v>NA</v>
      </c>
    </row>
    <row r="176" spans="1:31" x14ac:dyDescent="0.2">
      <c r="A176" s="6">
        <v>1402.33</v>
      </c>
      <c r="B176" s="2" t="s">
        <v>212</v>
      </c>
      <c r="C176" s="2">
        <v>4.1113999999999997</v>
      </c>
      <c r="D176" s="2">
        <v>16.061599999999999</v>
      </c>
      <c r="E176" s="2">
        <v>1.8E-3</v>
      </c>
      <c r="F176" s="2">
        <v>1.8895</v>
      </c>
      <c r="G176" s="2">
        <v>7.0693000000000001</v>
      </c>
      <c r="H176" s="2">
        <v>1.2797000000000001</v>
      </c>
      <c r="I176" s="2">
        <v>9.7365999999999993</v>
      </c>
      <c r="J176" s="2">
        <v>0.40710000000000002</v>
      </c>
      <c r="K176" s="2">
        <v>2.2700000000000001E-2</v>
      </c>
      <c r="L176" s="2">
        <v>1.2E-2</v>
      </c>
      <c r="M176" s="2">
        <v>5.4000000000000003E-3</v>
      </c>
      <c r="N176" s="2">
        <v>8.9999999999999993E-3</v>
      </c>
      <c r="O176" s="2">
        <v>1.4200000000000001E-2</v>
      </c>
      <c r="P176" s="2" t="s">
        <v>30</v>
      </c>
      <c r="R176">
        <f t="shared" si="28"/>
        <v>4.1900101599999999</v>
      </c>
      <c r="S176">
        <f t="shared" si="29"/>
        <v>19.26952112</v>
      </c>
      <c r="T176">
        <f t="shared" si="30"/>
        <v>1.75658E-3</v>
      </c>
      <c r="U176">
        <f t="shared" si="31"/>
        <v>1.51803295</v>
      </c>
      <c r="V176">
        <f t="shared" si="32"/>
        <v>9.2432318599999999</v>
      </c>
      <c r="W176">
        <f t="shared" si="33"/>
        <v>1.5089917500000001</v>
      </c>
      <c r="X176">
        <f t="shared" si="34"/>
        <v>11.82322138</v>
      </c>
      <c r="Y176">
        <f t="shared" si="35"/>
        <v>0.43248045000000002</v>
      </c>
      <c r="Z176">
        <f t="shared" si="36"/>
        <v>3.3316560000000002E-2</v>
      </c>
      <c r="AA176">
        <f t="shared" si="37"/>
        <v>1.6685599999999998E-2</v>
      </c>
      <c r="AB176">
        <f t="shared" si="38"/>
        <v>5.7911600000000001E-3</v>
      </c>
      <c r="AC176">
        <f t="shared" si="39"/>
        <v>9.3638000000000002E-3</v>
      </c>
      <c r="AD176">
        <f t="shared" si="40"/>
        <v>1.3713100000000001E-2</v>
      </c>
      <c r="AE176" s="2" t="str">
        <f t="shared" si="41"/>
        <v>NA</v>
      </c>
    </row>
    <row r="177" spans="1:31" x14ac:dyDescent="0.2">
      <c r="A177" s="6">
        <v>1403.15</v>
      </c>
      <c r="B177" s="2" t="s">
        <v>213</v>
      </c>
      <c r="C177" s="2">
        <v>4.0395000000000003</v>
      </c>
      <c r="D177" s="2">
        <v>18.2669</v>
      </c>
      <c r="E177" s="2">
        <v>1.9E-3</v>
      </c>
      <c r="F177" s="2">
        <v>0.3765</v>
      </c>
      <c r="G177" s="2">
        <v>7.0932000000000004</v>
      </c>
      <c r="H177" s="2">
        <v>1.2388999999999999</v>
      </c>
      <c r="I177" s="2">
        <v>9.8643999999999998</v>
      </c>
      <c r="J177" s="2">
        <v>0.42220000000000002</v>
      </c>
      <c r="K177" s="2">
        <v>1.9699999999999999E-2</v>
      </c>
      <c r="L177" s="2">
        <v>9.2999999999999992E-3</v>
      </c>
      <c r="M177" s="2">
        <v>5.5999999999999999E-3</v>
      </c>
      <c r="N177" s="2">
        <v>9.2999999999999992E-3</v>
      </c>
      <c r="O177" s="2">
        <v>1.61E-2</v>
      </c>
      <c r="P177" s="2" t="s">
        <v>30</v>
      </c>
      <c r="R177">
        <f t="shared" si="28"/>
        <v>4.1321738000000003</v>
      </c>
      <c r="S177">
        <f t="shared" si="29"/>
        <v>21.79062008</v>
      </c>
      <c r="T177">
        <f t="shared" si="30"/>
        <v>1.8513900000000001E-3</v>
      </c>
      <c r="U177">
        <f t="shared" si="31"/>
        <v>0.50114565</v>
      </c>
      <c r="V177">
        <f t="shared" si="32"/>
        <v>9.2733506400000003</v>
      </c>
      <c r="W177">
        <f t="shared" si="33"/>
        <v>1.4670697499999998</v>
      </c>
      <c r="X177">
        <f t="shared" si="34"/>
        <v>11.975852919999999</v>
      </c>
      <c r="Y177">
        <f t="shared" si="35"/>
        <v>0.44817690000000004</v>
      </c>
      <c r="Z177">
        <f t="shared" si="36"/>
        <v>2.913816E-2</v>
      </c>
      <c r="AA177">
        <f t="shared" si="37"/>
        <v>1.3111340000000001E-2</v>
      </c>
      <c r="AB177">
        <f t="shared" si="38"/>
        <v>5.9982400000000002E-3</v>
      </c>
      <c r="AC177">
        <f t="shared" si="39"/>
        <v>9.669259999999999E-3</v>
      </c>
      <c r="AD177">
        <f t="shared" si="40"/>
        <v>1.548105E-2</v>
      </c>
      <c r="AE177" s="2" t="str">
        <f t="shared" si="41"/>
        <v>NA</v>
      </c>
    </row>
    <row r="178" spans="1:31" x14ac:dyDescent="0.2">
      <c r="A178" s="6">
        <v>1403.45</v>
      </c>
      <c r="B178" s="2" t="s">
        <v>214</v>
      </c>
      <c r="C178" s="2">
        <v>4.7731000000000003</v>
      </c>
      <c r="D178" s="2">
        <v>17.306699999999999</v>
      </c>
      <c r="E178" s="2">
        <v>2.2000000000000001E-3</v>
      </c>
      <c r="F178" s="2">
        <v>0.378</v>
      </c>
      <c r="G178" s="2">
        <v>7.1592000000000002</v>
      </c>
      <c r="H178" s="2">
        <v>1.5072000000000001</v>
      </c>
      <c r="I178" s="2">
        <v>8.7113999999999994</v>
      </c>
      <c r="J178" s="2">
        <v>0.42070000000000002</v>
      </c>
      <c r="K178" s="2">
        <v>2.4299999999999999E-2</v>
      </c>
      <c r="L178" s="2">
        <v>9.1999999999999998E-3</v>
      </c>
      <c r="M178" s="2">
        <v>5.4999999999999997E-3</v>
      </c>
      <c r="N178" s="2">
        <v>1.0500000000000001E-2</v>
      </c>
      <c r="O178" s="2">
        <v>1.3599999999999999E-2</v>
      </c>
      <c r="P178" s="2" t="s">
        <v>30</v>
      </c>
      <c r="R178">
        <f t="shared" si="28"/>
        <v>4.7222816400000003</v>
      </c>
      <c r="S178">
        <f t="shared" si="29"/>
        <v>20.692919440000001</v>
      </c>
      <c r="T178">
        <f t="shared" si="30"/>
        <v>2.1358200000000005E-3</v>
      </c>
      <c r="U178">
        <f t="shared" si="31"/>
        <v>0.50215379999999998</v>
      </c>
      <c r="V178">
        <f t="shared" si="32"/>
        <v>9.3565238400000013</v>
      </c>
      <c r="W178">
        <f t="shared" si="33"/>
        <v>1.7427480000000002</v>
      </c>
      <c r="X178">
        <f t="shared" si="34"/>
        <v>10.59882502</v>
      </c>
      <c r="Y178">
        <f t="shared" si="35"/>
        <v>0.44661765000000003</v>
      </c>
      <c r="Z178">
        <f t="shared" si="36"/>
        <v>3.554504E-2</v>
      </c>
      <c r="AA178">
        <f t="shared" si="37"/>
        <v>1.2978960000000001E-2</v>
      </c>
      <c r="AB178">
        <f t="shared" si="38"/>
        <v>5.8947000000000001E-3</v>
      </c>
      <c r="AC178">
        <f t="shared" si="39"/>
        <v>1.0891100000000001E-2</v>
      </c>
      <c r="AD178">
        <f t="shared" si="40"/>
        <v>1.3154799999999999E-2</v>
      </c>
      <c r="AE178" s="2" t="str">
        <f t="shared" si="41"/>
        <v>NA</v>
      </c>
    </row>
    <row r="179" spans="1:31" x14ac:dyDescent="0.2">
      <c r="A179" s="6">
        <v>1403.81</v>
      </c>
      <c r="B179" s="2" t="s">
        <v>215</v>
      </c>
      <c r="C179" s="2">
        <v>4.5137999999999998</v>
      </c>
      <c r="D179" s="2">
        <v>16.936199999999999</v>
      </c>
      <c r="E179" s="2">
        <v>1.9E-3</v>
      </c>
      <c r="F179" s="2">
        <v>3.9152999999999998</v>
      </c>
      <c r="G179" s="2">
        <v>7.3563000000000001</v>
      </c>
      <c r="H179" s="2">
        <v>1.36</v>
      </c>
      <c r="I179" s="2">
        <v>7.0487000000000002</v>
      </c>
      <c r="J179" s="2">
        <v>0.41149999999999998</v>
      </c>
      <c r="K179" s="2">
        <v>2.4E-2</v>
      </c>
      <c r="L179" s="2">
        <v>8.8000000000000005E-3</v>
      </c>
      <c r="M179" s="2">
        <v>6.3E-3</v>
      </c>
      <c r="N179" s="2">
        <v>0.01</v>
      </c>
      <c r="O179" s="2">
        <v>1.44E-2</v>
      </c>
      <c r="P179" s="2" t="s">
        <v>30</v>
      </c>
      <c r="R179">
        <f t="shared" si="28"/>
        <v>4.5137007200000001</v>
      </c>
      <c r="S179">
        <f t="shared" si="29"/>
        <v>20.26936384</v>
      </c>
      <c r="T179">
        <f t="shared" si="30"/>
        <v>1.8513900000000001E-3</v>
      </c>
      <c r="U179">
        <f t="shared" si="31"/>
        <v>2.8795731299999998</v>
      </c>
      <c r="V179">
        <f t="shared" si="32"/>
        <v>9.6049092599999994</v>
      </c>
      <c r="W179">
        <f t="shared" si="33"/>
        <v>1.5915000000000001</v>
      </c>
      <c r="X179">
        <f t="shared" si="34"/>
        <v>8.6130624100000013</v>
      </c>
      <c r="Y179">
        <f t="shared" si="35"/>
        <v>0.43705424999999998</v>
      </c>
      <c r="Z179">
        <f t="shared" si="36"/>
        <v>3.5127200000000004E-2</v>
      </c>
      <c r="AA179">
        <f t="shared" si="37"/>
        <v>1.2449440000000003E-2</v>
      </c>
      <c r="AB179">
        <f t="shared" si="38"/>
        <v>6.7230200000000006E-3</v>
      </c>
      <c r="AC179">
        <f t="shared" si="39"/>
        <v>1.0382000000000001E-2</v>
      </c>
      <c r="AD179">
        <f t="shared" si="40"/>
        <v>1.38992E-2</v>
      </c>
      <c r="AE179" s="2" t="str">
        <f t="shared" si="41"/>
        <v>NA</v>
      </c>
    </row>
    <row r="180" spans="1:31" x14ac:dyDescent="0.2">
      <c r="A180" s="6">
        <v>1404.01</v>
      </c>
      <c r="B180" s="2" t="s">
        <v>216</v>
      </c>
      <c r="C180" s="2">
        <v>4.5025000000000004</v>
      </c>
      <c r="D180" s="2">
        <v>19.998100000000001</v>
      </c>
      <c r="E180" s="2">
        <v>2.0999999999999999E-3</v>
      </c>
      <c r="F180" s="2">
        <v>0.4335</v>
      </c>
      <c r="G180" s="2">
        <v>7.3966000000000003</v>
      </c>
      <c r="H180" s="2">
        <v>1.4426000000000001</v>
      </c>
      <c r="I180" s="2">
        <v>7.6405000000000003</v>
      </c>
      <c r="J180" s="2">
        <v>0.4325</v>
      </c>
      <c r="K180" s="2">
        <v>2.7300000000000001E-2</v>
      </c>
      <c r="L180" s="2">
        <v>9.9000000000000008E-3</v>
      </c>
      <c r="M180" s="2">
        <v>6.1999999999999998E-3</v>
      </c>
      <c r="N180" s="2">
        <v>1.06E-2</v>
      </c>
      <c r="O180" s="2">
        <v>1.5299999999999999E-2</v>
      </c>
      <c r="P180" s="2" t="s">
        <v>30</v>
      </c>
      <c r="R180">
        <f t="shared" si="28"/>
        <v>4.5046110000000006</v>
      </c>
      <c r="S180">
        <f t="shared" si="29"/>
        <v>23.769727920000001</v>
      </c>
      <c r="T180">
        <f t="shared" si="30"/>
        <v>2.0410100000000002E-3</v>
      </c>
      <c r="U180">
        <f t="shared" si="31"/>
        <v>0.53945535</v>
      </c>
      <c r="V180">
        <f t="shared" si="32"/>
        <v>9.6556953200000013</v>
      </c>
      <c r="W180">
        <f t="shared" si="33"/>
        <v>1.6763715000000001</v>
      </c>
      <c r="X180">
        <f t="shared" si="34"/>
        <v>9.3198491499999996</v>
      </c>
      <c r="Y180">
        <f t="shared" si="35"/>
        <v>0.45888375000000003</v>
      </c>
      <c r="Z180">
        <f t="shared" si="36"/>
        <v>3.9723440000000006E-2</v>
      </c>
      <c r="AA180">
        <f t="shared" si="37"/>
        <v>1.3905620000000002E-2</v>
      </c>
      <c r="AB180">
        <f t="shared" si="38"/>
        <v>6.6194799999999996E-3</v>
      </c>
      <c r="AC180">
        <f t="shared" si="39"/>
        <v>1.099292E-2</v>
      </c>
      <c r="AD180">
        <f t="shared" si="40"/>
        <v>1.473665E-2</v>
      </c>
      <c r="AE180" s="2" t="str">
        <f t="shared" si="41"/>
        <v>NA</v>
      </c>
    </row>
    <row r="181" spans="1:31" x14ac:dyDescent="0.2">
      <c r="A181" s="6">
        <v>1404.26</v>
      </c>
      <c r="B181" s="2" t="s">
        <v>217</v>
      </c>
      <c r="C181" s="2">
        <v>5.0991999999999997</v>
      </c>
      <c r="D181" s="2">
        <v>20.7332</v>
      </c>
      <c r="E181" s="2">
        <v>1.8E-3</v>
      </c>
      <c r="F181" s="2">
        <v>0.372</v>
      </c>
      <c r="G181" s="2">
        <v>8.7456999999999994</v>
      </c>
      <c r="H181" s="2">
        <v>1.5922000000000001</v>
      </c>
      <c r="I181" s="2">
        <v>7.3335999999999997</v>
      </c>
      <c r="J181" s="2">
        <v>0.46400000000000002</v>
      </c>
      <c r="K181" s="2">
        <v>2.4500000000000001E-2</v>
      </c>
      <c r="L181" s="2">
        <v>1.1299999999999999E-2</v>
      </c>
      <c r="M181" s="2">
        <v>6.7000000000000002E-3</v>
      </c>
      <c r="N181" s="2">
        <v>1.1900000000000001E-2</v>
      </c>
      <c r="O181" s="2">
        <v>1.41E-2</v>
      </c>
      <c r="P181" s="2" t="s">
        <v>30</v>
      </c>
      <c r="R181">
        <f t="shared" si="28"/>
        <v>4.9845964800000004</v>
      </c>
      <c r="S181">
        <f t="shared" si="29"/>
        <v>24.610094240000002</v>
      </c>
      <c r="T181">
        <f t="shared" si="30"/>
        <v>1.75658E-3</v>
      </c>
      <c r="U181">
        <f t="shared" si="31"/>
        <v>0.49812119999999999</v>
      </c>
      <c r="V181">
        <f t="shared" si="32"/>
        <v>11.355831139999999</v>
      </c>
      <c r="W181">
        <f t="shared" si="33"/>
        <v>1.8300855</v>
      </c>
      <c r="X181">
        <f t="shared" si="34"/>
        <v>8.9533184800000001</v>
      </c>
      <c r="Y181">
        <f t="shared" si="35"/>
        <v>0.49162800000000006</v>
      </c>
      <c r="Z181">
        <f t="shared" si="36"/>
        <v>3.5823600000000004E-2</v>
      </c>
      <c r="AA181">
        <f t="shared" si="37"/>
        <v>1.5758939999999999E-2</v>
      </c>
      <c r="AB181">
        <f t="shared" si="38"/>
        <v>7.1371800000000008E-3</v>
      </c>
      <c r="AC181">
        <f t="shared" si="39"/>
        <v>1.2316580000000001E-2</v>
      </c>
      <c r="AD181">
        <f t="shared" si="40"/>
        <v>1.362005E-2</v>
      </c>
      <c r="AE181" s="2" t="str">
        <f t="shared" si="41"/>
        <v>NA</v>
      </c>
    </row>
    <row r="182" spans="1:31" x14ac:dyDescent="0.2">
      <c r="A182" s="6">
        <v>1404.44</v>
      </c>
      <c r="B182" s="2" t="s">
        <v>218</v>
      </c>
      <c r="C182" s="2">
        <v>5.1292999999999997</v>
      </c>
      <c r="D182" s="2">
        <v>17.690799999999999</v>
      </c>
      <c r="E182" s="2">
        <v>1.8E-3</v>
      </c>
      <c r="F182" s="2">
        <v>0.32350000000000001</v>
      </c>
      <c r="G182" s="2">
        <v>7.0086000000000004</v>
      </c>
      <c r="H182" s="2">
        <v>1.4856</v>
      </c>
      <c r="I182" s="2">
        <v>7.0342000000000002</v>
      </c>
      <c r="J182" s="2">
        <v>0.45590000000000003</v>
      </c>
      <c r="K182" s="2">
        <v>2.7699999999999999E-2</v>
      </c>
      <c r="L182" s="2">
        <v>9.5999999999999992E-3</v>
      </c>
      <c r="M182" s="2">
        <v>6.1000000000000004E-3</v>
      </c>
      <c r="N182" s="2">
        <v>1.21E-2</v>
      </c>
      <c r="O182" s="2">
        <v>1.4500000000000001E-2</v>
      </c>
      <c r="P182" s="2">
        <v>2.9999999999999997E-4</v>
      </c>
      <c r="R182">
        <f t="shared" si="28"/>
        <v>5.0088089199999999</v>
      </c>
      <c r="S182">
        <f t="shared" si="29"/>
        <v>21.132022559999999</v>
      </c>
      <c r="T182">
        <f t="shared" si="30"/>
        <v>1.75658E-3</v>
      </c>
      <c r="U182">
        <f t="shared" si="31"/>
        <v>0.46552435000000003</v>
      </c>
      <c r="V182">
        <f t="shared" si="32"/>
        <v>9.1667377200000004</v>
      </c>
      <c r="W182">
        <f t="shared" si="33"/>
        <v>1.7205540000000001</v>
      </c>
      <c r="X182">
        <f t="shared" si="34"/>
        <v>8.5957450600000005</v>
      </c>
      <c r="Y182">
        <f t="shared" si="35"/>
        <v>0.48320805000000006</v>
      </c>
      <c r="Z182">
        <f t="shared" si="36"/>
        <v>4.028056E-2</v>
      </c>
      <c r="AA182">
        <f t="shared" si="37"/>
        <v>1.350848E-2</v>
      </c>
      <c r="AB182">
        <f t="shared" si="38"/>
        <v>6.5159400000000004E-3</v>
      </c>
      <c r="AC182">
        <f t="shared" si="39"/>
        <v>1.252022E-2</v>
      </c>
      <c r="AD182">
        <f t="shared" si="40"/>
        <v>1.3992250000000001E-2</v>
      </c>
      <c r="AE182" s="2">
        <f t="shared" si="41"/>
        <v>2.9999999999999997E-4</v>
      </c>
    </row>
    <row r="183" spans="1:31" x14ac:dyDescent="0.2">
      <c r="A183" s="6">
        <v>1404.65</v>
      </c>
      <c r="B183" s="2" t="s">
        <v>219</v>
      </c>
      <c r="C183" s="2">
        <v>4.4978999999999996</v>
      </c>
      <c r="D183" s="2">
        <v>19.656300000000002</v>
      </c>
      <c r="E183" s="2">
        <v>1.9E-3</v>
      </c>
      <c r="F183" s="2">
        <v>0.40920000000000001</v>
      </c>
      <c r="G183" s="2">
        <v>7.8421000000000003</v>
      </c>
      <c r="H183" s="2">
        <v>1.5305</v>
      </c>
      <c r="I183" s="2">
        <v>8.1221999999999994</v>
      </c>
      <c r="J183" s="2">
        <v>0.42909999999999998</v>
      </c>
      <c r="K183" s="2">
        <v>2.9700000000000001E-2</v>
      </c>
      <c r="L183" s="2">
        <v>7.7000000000000002E-3</v>
      </c>
      <c r="M183" s="2">
        <v>6.4000000000000003E-3</v>
      </c>
      <c r="N183" s="2">
        <v>1.12E-2</v>
      </c>
      <c r="O183" s="2">
        <v>1.44E-2</v>
      </c>
      <c r="P183" s="2" t="s">
        <v>30</v>
      </c>
      <c r="R183">
        <f t="shared" si="28"/>
        <v>4.50091076</v>
      </c>
      <c r="S183">
        <f t="shared" si="29"/>
        <v>23.378982160000003</v>
      </c>
      <c r="T183">
        <f t="shared" si="30"/>
        <v>1.8513900000000001E-3</v>
      </c>
      <c r="U183">
        <f t="shared" si="31"/>
        <v>0.52312332000000006</v>
      </c>
      <c r="V183">
        <f t="shared" si="32"/>
        <v>10.21711442</v>
      </c>
      <c r="W183">
        <f t="shared" si="33"/>
        <v>1.7666887500000001</v>
      </c>
      <c r="X183">
        <f t="shared" si="34"/>
        <v>9.8951434599999999</v>
      </c>
      <c r="Y183">
        <f t="shared" si="35"/>
        <v>0.45534944999999999</v>
      </c>
      <c r="Z183">
        <f t="shared" si="36"/>
        <v>4.3066159999999999E-2</v>
      </c>
      <c r="AA183">
        <f t="shared" si="37"/>
        <v>1.0993260000000001E-2</v>
      </c>
      <c r="AB183">
        <f t="shared" si="38"/>
        <v>6.8265600000000006E-3</v>
      </c>
      <c r="AC183">
        <f t="shared" si="39"/>
        <v>1.1603840000000001E-2</v>
      </c>
      <c r="AD183">
        <f t="shared" si="40"/>
        <v>1.38992E-2</v>
      </c>
      <c r="AE183" s="2" t="str">
        <f t="shared" si="41"/>
        <v>NA</v>
      </c>
    </row>
    <row r="184" spans="1:31" x14ac:dyDescent="0.2">
      <c r="A184" s="6">
        <v>1404.85</v>
      </c>
      <c r="B184" s="2" t="s">
        <v>220</v>
      </c>
      <c r="C184" s="2">
        <v>3.9075000000000002</v>
      </c>
      <c r="D184" s="2">
        <v>19.365400000000001</v>
      </c>
      <c r="E184" s="2">
        <v>1.8E-3</v>
      </c>
      <c r="F184" s="2">
        <v>0.3861</v>
      </c>
      <c r="G184" s="2">
        <v>6.2055999999999996</v>
      </c>
      <c r="H184" s="2">
        <v>1.1269</v>
      </c>
      <c r="I184" s="2">
        <v>12.163500000000001</v>
      </c>
      <c r="J184" s="2">
        <v>0.3972</v>
      </c>
      <c r="K184" s="2">
        <v>2.4899999999999999E-2</v>
      </c>
      <c r="L184" s="2">
        <v>8.0000000000000002E-3</v>
      </c>
      <c r="M184" s="2">
        <v>5.4000000000000003E-3</v>
      </c>
      <c r="N184" s="2">
        <v>8.5000000000000006E-3</v>
      </c>
      <c r="O184" s="2">
        <v>1.54E-2</v>
      </c>
      <c r="P184" s="2" t="s">
        <v>30</v>
      </c>
      <c r="R184">
        <f t="shared" si="28"/>
        <v>4.0259929999999997</v>
      </c>
      <c r="S184">
        <f t="shared" si="29"/>
        <v>23.046425280000001</v>
      </c>
      <c r="T184">
        <f t="shared" si="30"/>
        <v>1.75658E-3</v>
      </c>
      <c r="U184">
        <f t="shared" si="31"/>
        <v>0.50759781000000004</v>
      </c>
      <c r="V184">
        <f t="shared" si="32"/>
        <v>8.1547971199999996</v>
      </c>
      <c r="W184">
        <f t="shared" si="33"/>
        <v>1.35198975</v>
      </c>
      <c r="X184">
        <f t="shared" si="34"/>
        <v>14.72166805</v>
      </c>
      <c r="Y184">
        <f t="shared" si="35"/>
        <v>0.42218939999999999</v>
      </c>
      <c r="Z184">
        <f t="shared" si="36"/>
        <v>3.6380719999999998E-2</v>
      </c>
      <c r="AA184">
        <f t="shared" si="37"/>
        <v>1.1390400000000002E-2</v>
      </c>
      <c r="AB184">
        <f t="shared" si="38"/>
        <v>5.7911600000000001E-3</v>
      </c>
      <c r="AC184">
        <f t="shared" si="39"/>
        <v>8.8547000000000018E-3</v>
      </c>
      <c r="AD184">
        <f t="shared" si="40"/>
        <v>1.4829700000000001E-2</v>
      </c>
      <c r="AE184" s="2" t="str">
        <f t="shared" si="41"/>
        <v>NA</v>
      </c>
    </row>
    <row r="185" spans="1:31" x14ac:dyDescent="0.2">
      <c r="A185" s="6">
        <v>1405.03</v>
      </c>
      <c r="B185" s="2" t="s">
        <v>221</v>
      </c>
      <c r="C185" s="2">
        <v>4.0900999999999996</v>
      </c>
      <c r="D185" s="2">
        <v>13.355399999999999</v>
      </c>
      <c r="E185" s="2">
        <v>1.4E-3</v>
      </c>
      <c r="F185" s="2">
        <v>1.0564</v>
      </c>
      <c r="G185" s="2">
        <v>5.4671000000000003</v>
      </c>
      <c r="H185" s="2">
        <v>1.1144000000000001</v>
      </c>
      <c r="I185" s="2">
        <v>14.615</v>
      </c>
      <c r="J185" s="2">
        <v>0.33979999999999999</v>
      </c>
      <c r="K185" s="2">
        <v>1.7000000000000001E-2</v>
      </c>
      <c r="L185" s="2">
        <v>7.6E-3</v>
      </c>
      <c r="M185" s="2">
        <v>5.5999999999999999E-3</v>
      </c>
      <c r="N185" s="2">
        <v>8.2000000000000007E-3</v>
      </c>
      <c r="O185" s="2">
        <v>1.2500000000000001E-2</v>
      </c>
      <c r="P185" s="2">
        <v>5.0000000000000001E-4</v>
      </c>
      <c r="R185">
        <f t="shared" si="28"/>
        <v>4.1728764399999996</v>
      </c>
      <c r="S185">
        <f t="shared" si="29"/>
        <v>16.175793280000001</v>
      </c>
      <c r="T185">
        <f t="shared" si="30"/>
        <v>1.3773399999999999E-3</v>
      </c>
      <c r="U185">
        <f t="shared" si="31"/>
        <v>0.95810644</v>
      </c>
      <c r="V185">
        <f t="shared" si="32"/>
        <v>7.2241394200000002</v>
      </c>
      <c r="W185">
        <f t="shared" si="33"/>
        <v>1.3391460000000002</v>
      </c>
      <c r="X185">
        <f t="shared" si="34"/>
        <v>17.649494499999999</v>
      </c>
      <c r="Y185">
        <f t="shared" si="35"/>
        <v>0.36252210000000001</v>
      </c>
      <c r="Z185">
        <f t="shared" si="36"/>
        <v>2.5377600000000004E-2</v>
      </c>
      <c r="AA185">
        <f t="shared" si="37"/>
        <v>1.0860880000000002E-2</v>
      </c>
      <c r="AB185">
        <f t="shared" si="38"/>
        <v>5.9982400000000002E-3</v>
      </c>
      <c r="AC185">
        <f t="shared" si="39"/>
        <v>8.5492400000000014E-3</v>
      </c>
      <c r="AD185">
        <f t="shared" si="40"/>
        <v>1.2131250000000001E-2</v>
      </c>
      <c r="AE185" s="2">
        <f t="shared" si="41"/>
        <v>5.0000000000000001E-4</v>
      </c>
    </row>
    <row r="186" spans="1:31" x14ac:dyDescent="0.2">
      <c r="A186" s="6">
        <v>1405.26</v>
      </c>
      <c r="B186" s="2" t="s">
        <v>222</v>
      </c>
      <c r="C186" s="2">
        <v>4.5220000000000002</v>
      </c>
      <c r="D186" s="2">
        <v>16.006499999999999</v>
      </c>
      <c r="E186" s="2">
        <v>1.6000000000000001E-3</v>
      </c>
      <c r="F186" s="2">
        <v>0.80920000000000003</v>
      </c>
      <c r="G186" s="2">
        <v>6.0256999999999996</v>
      </c>
      <c r="H186" s="2">
        <v>1.1929000000000001</v>
      </c>
      <c r="I186" s="2">
        <v>14.226100000000001</v>
      </c>
      <c r="J186" s="2">
        <v>0.35060000000000002</v>
      </c>
      <c r="K186" s="2">
        <v>1.9900000000000001E-2</v>
      </c>
      <c r="L186" s="2">
        <v>8.2000000000000007E-3</v>
      </c>
      <c r="M186" s="2">
        <v>5.7999999999999996E-3</v>
      </c>
      <c r="N186" s="2">
        <v>8.8000000000000005E-3</v>
      </c>
      <c r="O186" s="2">
        <v>1.1900000000000001E-2</v>
      </c>
      <c r="P186" s="2" t="s">
        <v>30</v>
      </c>
      <c r="R186">
        <f t="shared" si="28"/>
        <v>4.5202968000000006</v>
      </c>
      <c r="S186">
        <f t="shared" si="29"/>
        <v>19.206530799999999</v>
      </c>
      <c r="T186">
        <f t="shared" si="30"/>
        <v>1.5669600000000001E-3</v>
      </c>
      <c r="U186">
        <f t="shared" si="31"/>
        <v>0.79196332000000003</v>
      </c>
      <c r="V186">
        <f t="shared" si="32"/>
        <v>7.9280871399999997</v>
      </c>
      <c r="W186">
        <f t="shared" si="33"/>
        <v>1.4198047500000002</v>
      </c>
      <c r="X186">
        <f t="shared" si="34"/>
        <v>17.18503123</v>
      </c>
      <c r="Y186">
        <f t="shared" si="35"/>
        <v>0.37374870000000004</v>
      </c>
      <c r="Z186">
        <f t="shared" si="36"/>
        <v>2.9416720000000004E-2</v>
      </c>
      <c r="AA186">
        <f t="shared" si="37"/>
        <v>1.1655160000000001E-2</v>
      </c>
      <c r="AB186">
        <f t="shared" si="38"/>
        <v>6.2053199999999994E-3</v>
      </c>
      <c r="AC186">
        <f t="shared" si="39"/>
        <v>9.1601600000000005E-3</v>
      </c>
      <c r="AD186">
        <f t="shared" si="40"/>
        <v>1.1572950000000002E-2</v>
      </c>
      <c r="AE186" s="2" t="str">
        <f t="shared" si="41"/>
        <v>NA</v>
      </c>
    </row>
    <row r="187" spans="1:31" x14ac:dyDescent="0.2">
      <c r="A187" s="6">
        <v>1405.53</v>
      </c>
      <c r="B187" s="2" t="s">
        <v>223</v>
      </c>
      <c r="C187" s="2">
        <v>4.2984999999999998</v>
      </c>
      <c r="D187" s="2">
        <v>16.337399999999999</v>
      </c>
      <c r="E187" s="2">
        <v>1.6000000000000001E-3</v>
      </c>
      <c r="F187" s="2">
        <v>0.61829999999999996</v>
      </c>
      <c r="G187" s="2">
        <v>5.8605</v>
      </c>
      <c r="H187" s="2">
        <v>1.129</v>
      </c>
      <c r="I187" s="2">
        <v>16.001999999999999</v>
      </c>
      <c r="J187" s="2">
        <v>0.3357</v>
      </c>
      <c r="K187" s="2">
        <v>2.2200000000000001E-2</v>
      </c>
      <c r="L187" s="2">
        <v>6.7999999999999996E-3</v>
      </c>
      <c r="M187" s="2">
        <v>5.5999999999999999E-3</v>
      </c>
      <c r="N187" s="2">
        <v>8.0999999999999996E-3</v>
      </c>
      <c r="O187" s="2">
        <v>1.2800000000000001E-2</v>
      </c>
      <c r="P187" s="2" t="s">
        <v>30</v>
      </c>
      <c r="R187">
        <f t="shared" si="28"/>
        <v>4.3405133999999999</v>
      </c>
      <c r="S187">
        <f t="shared" si="29"/>
        <v>19.584815679999998</v>
      </c>
      <c r="T187">
        <f t="shared" si="30"/>
        <v>1.5669600000000001E-3</v>
      </c>
      <c r="U187">
        <f t="shared" si="31"/>
        <v>0.66365943000000005</v>
      </c>
      <c r="V187">
        <f t="shared" si="32"/>
        <v>7.7199021000000005</v>
      </c>
      <c r="W187">
        <f t="shared" si="33"/>
        <v>1.3541475000000001</v>
      </c>
      <c r="X187">
        <f t="shared" si="34"/>
        <v>19.305988599999999</v>
      </c>
      <c r="Y187">
        <f t="shared" si="35"/>
        <v>0.35826015</v>
      </c>
      <c r="Z187">
        <f t="shared" si="36"/>
        <v>3.2620160000000002E-2</v>
      </c>
      <c r="AA187">
        <f t="shared" si="37"/>
        <v>9.8018400000000009E-3</v>
      </c>
      <c r="AB187">
        <f t="shared" si="38"/>
        <v>5.9982400000000002E-3</v>
      </c>
      <c r="AC187">
        <f t="shared" si="39"/>
        <v>8.4474200000000006E-3</v>
      </c>
      <c r="AD187">
        <f t="shared" si="40"/>
        <v>1.24104E-2</v>
      </c>
      <c r="AE187" s="2" t="str">
        <f t="shared" si="41"/>
        <v>NA</v>
      </c>
    </row>
    <row r="188" spans="1:31" x14ac:dyDescent="0.2">
      <c r="A188" s="6">
        <v>1405.79</v>
      </c>
      <c r="B188" s="2" t="s">
        <v>224</v>
      </c>
      <c r="C188" s="2">
        <v>3.9521999999999999</v>
      </c>
      <c r="D188" s="2">
        <v>19.659400000000002</v>
      </c>
      <c r="E188" s="2">
        <v>1.6000000000000001E-3</v>
      </c>
      <c r="F188" s="2">
        <v>0.37130000000000002</v>
      </c>
      <c r="G188" s="2">
        <v>6.5025000000000004</v>
      </c>
      <c r="H188" s="2">
        <v>1.1884999999999999</v>
      </c>
      <c r="I188" s="2">
        <v>12.044</v>
      </c>
      <c r="J188" s="2">
        <v>0.39219999999999999</v>
      </c>
      <c r="K188" s="2">
        <v>2.41E-2</v>
      </c>
      <c r="L188" s="2">
        <v>9.1000000000000004E-3</v>
      </c>
      <c r="M188" s="2">
        <v>5.5999999999999999E-3</v>
      </c>
      <c r="N188" s="2">
        <v>8.6999999999999994E-3</v>
      </c>
      <c r="O188" s="2">
        <v>1.6299999999999999E-2</v>
      </c>
      <c r="P188" s="2" t="s">
        <v>30</v>
      </c>
      <c r="R188">
        <f t="shared" si="28"/>
        <v>4.0619496799999997</v>
      </c>
      <c r="S188">
        <f t="shared" si="29"/>
        <v>23.382526080000002</v>
      </c>
      <c r="T188">
        <f t="shared" si="30"/>
        <v>1.5669600000000001E-3</v>
      </c>
      <c r="U188">
        <f t="shared" si="31"/>
        <v>0.49765073000000004</v>
      </c>
      <c r="V188">
        <f t="shared" si="32"/>
        <v>8.5289505000000005</v>
      </c>
      <c r="W188">
        <f t="shared" si="33"/>
        <v>1.41528375</v>
      </c>
      <c r="X188">
        <f t="shared" si="34"/>
        <v>14.5789492</v>
      </c>
      <c r="Y188">
        <f t="shared" si="35"/>
        <v>0.41699190000000003</v>
      </c>
      <c r="Z188">
        <f t="shared" si="36"/>
        <v>3.5266480000000003E-2</v>
      </c>
      <c r="AA188">
        <f t="shared" si="37"/>
        <v>1.2846580000000002E-2</v>
      </c>
      <c r="AB188">
        <f t="shared" si="38"/>
        <v>5.9982400000000002E-3</v>
      </c>
      <c r="AC188">
        <f t="shared" si="39"/>
        <v>9.0583399999999998E-3</v>
      </c>
      <c r="AD188">
        <f t="shared" si="40"/>
        <v>1.5667149999999998E-2</v>
      </c>
      <c r="AE188" s="2" t="str">
        <f t="shared" si="41"/>
        <v>NA</v>
      </c>
    </row>
    <row r="189" spans="1:31" x14ac:dyDescent="0.2">
      <c r="A189" s="6">
        <v>1405.89</v>
      </c>
      <c r="B189" s="2" t="s">
        <v>225</v>
      </c>
      <c r="C189" s="2">
        <v>4.1775000000000002</v>
      </c>
      <c r="D189" s="2">
        <v>17.116599999999998</v>
      </c>
      <c r="E189" s="2">
        <v>1.9E-3</v>
      </c>
      <c r="F189" s="2">
        <v>0.37530000000000002</v>
      </c>
      <c r="G189" s="2">
        <v>5.6654</v>
      </c>
      <c r="H189" s="2">
        <v>1.2209000000000001</v>
      </c>
      <c r="I189" s="2">
        <v>10.9131</v>
      </c>
      <c r="J189" s="2">
        <v>0.40529999999999999</v>
      </c>
      <c r="K189" s="2">
        <v>2.6599999999999999E-2</v>
      </c>
      <c r="L189" s="2">
        <v>8.5000000000000006E-3</v>
      </c>
      <c r="M189" s="2">
        <v>6.1999999999999998E-3</v>
      </c>
      <c r="N189" s="2">
        <v>9.4000000000000004E-3</v>
      </c>
      <c r="O189" s="2">
        <v>1.5800000000000002E-2</v>
      </c>
      <c r="P189" s="2">
        <v>2.9999999999999997E-4</v>
      </c>
      <c r="R189">
        <f t="shared" si="28"/>
        <v>4.2431809999999999</v>
      </c>
      <c r="S189">
        <f t="shared" si="29"/>
        <v>20.47559712</v>
      </c>
      <c r="T189">
        <f t="shared" si="30"/>
        <v>1.8513900000000001E-3</v>
      </c>
      <c r="U189">
        <f t="shared" si="31"/>
        <v>0.50033912999999997</v>
      </c>
      <c r="V189">
        <f t="shared" si="32"/>
        <v>7.4740370800000004</v>
      </c>
      <c r="W189">
        <f t="shared" si="33"/>
        <v>1.4485747500000001</v>
      </c>
      <c r="X189">
        <f t="shared" si="34"/>
        <v>13.228315329999999</v>
      </c>
      <c r="Y189">
        <f t="shared" si="35"/>
        <v>0.43060935</v>
      </c>
      <c r="Z189">
        <f t="shared" si="36"/>
        <v>3.8748480000000002E-2</v>
      </c>
      <c r="AA189">
        <f t="shared" si="37"/>
        <v>1.2052300000000002E-2</v>
      </c>
      <c r="AB189">
        <f t="shared" si="38"/>
        <v>6.6194799999999996E-3</v>
      </c>
      <c r="AC189">
        <f t="shared" si="39"/>
        <v>9.7710800000000014E-3</v>
      </c>
      <c r="AD189">
        <f t="shared" si="40"/>
        <v>1.5201900000000003E-2</v>
      </c>
      <c r="AE189" s="2">
        <f t="shared" si="41"/>
        <v>2.9999999999999997E-4</v>
      </c>
    </row>
    <row r="190" spans="1:31" x14ac:dyDescent="0.2">
      <c r="A190" s="6">
        <v>1406.3</v>
      </c>
      <c r="B190" s="2" t="s">
        <v>226</v>
      </c>
      <c r="C190" s="2">
        <v>4.5392000000000001</v>
      </c>
      <c r="D190" s="2">
        <v>18.557700000000001</v>
      </c>
      <c r="E190" s="2">
        <v>2.2000000000000001E-3</v>
      </c>
      <c r="F190" s="2">
        <v>0.76459999999999995</v>
      </c>
      <c r="G190" s="2">
        <v>7.5537999999999998</v>
      </c>
      <c r="H190" s="2">
        <v>1.4371</v>
      </c>
      <c r="I190" s="2">
        <v>9.5787999999999993</v>
      </c>
      <c r="J190" s="2">
        <v>0.39660000000000001</v>
      </c>
      <c r="K190" s="2">
        <v>3.7699999999999997E-2</v>
      </c>
      <c r="L190" s="2">
        <v>1.9599999999999999E-2</v>
      </c>
      <c r="M190" s="2">
        <v>8.3999999999999995E-3</v>
      </c>
      <c r="N190" s="2">
        <v>9.5999999999999992E-3</v>
      </c>
      <c r="O190" s="2">
        <v>1.38E-2</v>
      </c>
      <c r="P190" s="2" t="s">
        <v>30</v>
      </c>
      <c r="R190">
        <f t="shared" si="28"/>
        <v>4.5341324800000002</v>
      </c>
      <c r="S190">
        <f t="shared" si="29"/>
        <v>22.123062640000001</v>
      </c>
      <c r="T190">
        <f t="shared" si="30"/>
        <v>2.1358200000000005E-3</v>
      </c>
      <c r="U190">
        <f t="shared" si="31"/>
        <v>0.76198765999999996</v>
      </c>
      <c r="V190">
        <f t="shared" si="32"/>
        <v>9.8537987600000001</v>
      </c>
      <c r="W190">
        <f t="shared" si="33"/>
        <v>1.67072025</v>
      </c>
      <c r="X190">
        <f t="shared" si="34"/>
        <v>11.634760839999998</v>
      </c>
      <c r="Y190">
        <f t="shared" si="35"/>
        <v>0.42156570000000004</v>
      </c>
      <c r="Z190">
        <f t="shared" si="36"/>
        <v>5.4208559999999996E-2</v>
      </c>
      <c r="AA190">
        <f t="shared" si="37"/>
        <v>2.674648E-2</v>
      </c>
      <c r="AB190">
        <f t="shared" si="38"/>
        <v>8.89736E-3</v>
      </c>
      <c r="AC190">
        <f t="shared" si="39"/>
        <v>9.9747199999999994E-3</v>
      </c>
      <c r="AD190">
        <f t="shared" si="40"/>
        <v>1.3340899999999999E-2</v>
      </c>
      <c r="AE190" s="2" t="str">
        <f t="shared" si="41"/>
        <v>NA</v>
      </c>
    </row>
    <row r="191" spans="1:31" x14ac:dyDescent="0.2">
      <c r="A191" s="6">
        <v>1406.37</v>
      </c>
      <c r="B191" s="2" t="s">
        <v>227</v>
      </c>
      <c r="C191" s="2">
        <v>4.6180000000000003</v>
      </c>
      <c r="D191" s="2">
        <v>20.206700000000001</v>
      </c>
      <c r="E191" s="2">
        <v>1.6000000000000001E-3</v>
      </c>
      <c r="F191" s="2">
        <v>0.4753</v>
      </c>
      <c r="G191" s="2">
        <v>7.6387999999999998</v>
      </c>
      <c r="H191" s="2">
        <v>1.5185</v>
      </c>
      <c r="I191" s="2">
        <v>8.4565999999999999</v>
      </c>
      <c r="J191" s="2">
        <v>0.40849999999999997</v>
      </c>
      <c r="K191" s="2">
        <v>2.63E-2</v>
      </c>
      <c r="L191" s="2">
        <v>8.3999999999999995E-3</v>
      </c>
      <c r="M191" s="2">
        <v>6.7999999999999996E-3</v>
      </c>
      <c r="N191" s="2">
        <v>1.0800000000000001E-2</v>
      </c>
      <c r="O191" s="2">
        <v>1.41E-2</v>
      </c>
      <c r="P191" s="2" t="s">
        <v>30</v>
      </c>
      <c r="R191">
        <f t="shared" si="28"/>
        <v>4.5975192000000007</v>
      </c>
      <c r="S191">
        <f t="shared" si="29"/>
        <v>24.008199440000002</v>
      </c>
      <c r="T191">
        <f t="shared" si="30"/>
        <v>1.5669600000000001E-3</v>
      </c>
      <c r="U191">
        <f t="shared" si="31"/>
        <v>0.56754912999999996</v>
      </c>
      <c r="V191">
        <f t="shared" si="32"/>
        <v>9.9609157600000007</v>
      </c>
      <c r="W191">
        <f t="shared" si="33"/>
        <v>1.75435875</v>
      </c>
      <c r="X191">
        <f t="shared" si="34"/>
        <v>10.29451738</v>
      </c>
      <c r="Y191">
        <f t="shared" si="35"/>
        <v>0.43393575000000001</v>
      </c>
      <c r="Z191">
        <f t="shared" si="36"/>
        <v>3.8330639999999999E-2</v>
      </c>
      <c r="AA191">
        <f t="shared" si="37"/>
        <v>1.1919920000000001E-2</v>
      </c>
      <c r="AB191">
        <f t="shared" si="38"/>
        <v>7.24072E-3</v>
      </c>
      <c r="AC191">
        <f t="shared" si="39"/>
        <v>1.1196560000000001E-2</v>
      </c>
      <c r="AD191">
        <f t="shared" si="40"/>
        <v>1.362005E-2</v>
      </c>
      <c r="AE191" s="2" t="str">
        <f t="shared" si="41"/>
        <v>NA</v>
      </c>
    </row>
    <row r="192" spans="1:31" x14ac:dyDescent="0.2">
      <c r="A192" s="6">
        <v>1406.55</v>
      </c>
      <c r="B192" s="2" t="s">
        <v>228</v>
      </c>
      <c r="C192" s="2">
        <v>4.4866000000000001</v>
      </c>
      <c r="D192" s="2">
        <v>19.6785</v>
      </c>
      <c r="E192" s="2">
        <v>1.6999999999999999E-3</v>
      </c>
      <c r="F192" s="2">
        <v>0.37940000000000002</v>
      </c>
      <c r="G192" s="2">
        <v>7.4259000000000004</v>
      </c>
      <c r="H192" s="2">
        <v>1.4749000000000001</v>
      </c>
      <c r="I192" s="2">
        <v>9.3086000000000002</v>
      </c>
      <c r="J192" s="2">
        <v>0.4017</v>
      </c>
      <c r="K192" s="2">
        <v>2.58E-2</v>
      </c>
      <c r="L192" s="2">
        <v>8.8000000000000005E-3</v>
      </c>
      <c r="M192" s="2">
        <v>6.4000000000000003E-3</v>
      </c>
      <c r="N192" s="2">
        <v>1.04E-2</v>
      </c>
      <c r="O192" s="2">
        <v>1.37E-2</v>
      </c>
      <c r="P192" s="2" t="s">
        <v>30</v>
      </c>
      <c r="R192">
        <f t="shared" si="28"/>
        <v>4.4918210399999996</v>
      </c>
      <c r="S192">
        <f t="shared" si="29"/>
        <v>23.4043612</v>
      </c>
      <c r="T192">
        <f t="shared" si="30"/>
        <v>1.6617699999999999E-3</v>
      </c>
      <c r="U192">
        <f t="shared" si="31"/>
        <v>0.50309473999999998</v>
      </c>
      <c r="V192">
        <f t="shared" si="32"/>
        <v>9.6926191800000012</v>
      </c>
      <c r="W192">
        <f t="shared" si="33"/>
        <v>1.7095597500000002</v>
      </c>
      <c r="X192">
        <f t="shared" si="34"/>
        <v>11.31206098</v>
      </c>
      <c r="Y192">
        <f t="shared" si="35"/>
        <v>0.42686715000000003</v>
      </c>
      <c r="Z192">
        <f t="shared" si="36"/>
        <v>3.7634239999999999E-2</v>
      </c>
      <c r="AA192">
        <f t="shared" si="37"/>
        <v>1.2449440000000003E-2</v>
      </c>
      <c r="AB192">
        <f t="shared" si="38"/>
        <v>6.8265600000000006E-3</v>
      </c>
      <c r="AC192">
        <f t="shared" si="39"/>
        <v>1.078928E-2</v>
      </c>
      <c r="AD192">
        <f t="shared" si="40"/>
        <v>1.324785E-2</v>
      </c>
      <c r="AE192" s="2" t="str">
        <f t="shared" si="41"/>
        <v>NA</v>
      </c>
    </row>
    <row r="193" spans="1:31" x14ac:dyDescent="0.2">
      <c r="A193" s="6">
        <v>1406.88</v>
      </c>
      <c r="B193" s="2" t="s">
        <v>229</v>
      </c>
      <c r="C193" s="2">
        <v>4.6722999999999999</v>
      </c>
      <c r="D193" s="2">
        <v>20.610700000000001</v>
      </c>
      <c r="E193" s="2">
        <v>1.8E-3</v>
      </c>
      <c r="F193" s="2">
        <v>0.37509999999999999</v>
      </c>
      <c r="G193" s="2">
        <v>8.202</v>
      </c>
      <c r="H193" s="2">
        <v>1.6049</v>
      </c>
      <c r="I193" s="2">
        <v>7.6544999999999996</v>
      </c>
      <c r="J193" s="2">
        <v>0.41749999999999998</v>
      </c>
      <c r="K193" s="2">
        <v>2.5899999999999999E-2</v>
      </c>
      <c r="L193" s="2">
        <v>1.06E-2</v>
      </c>
      <c r="M193" s="2">
        <v>6.1999999999999998E-3</v>
      </c>
      <c r="N193" s="2">
        <v>1.11E-2</v>
      </c>
      <c r="O193" s="2">
        <v>1.3899999999999999E-2</v>
      </c>
      <c r="P193" s="2" t="s">
        <v>30</v>
      </c>
      <c r="R193">
        <f t="shared" si="28"/>
        <v>4.6411981200000003</v>
      </c>
      <c r="S193">
        <f t="shared" si="29"/>
        <v>24.470052240000005</v>
      </c>
      <c r="T193">
        <f t="shared" si="30"/>
        <v>1.75658E-3</v>
      </c>
      <c r="U193">
        <f t="shared" si="31"/>
        <v>0.50020471</v>
      </c>
      <c r="V193">
        <f t="shared" si="32"/>
        <v>10.670660400000001</v>
      </c>
      <c r="W193">
        <f t="shared" si="33"/>
        <v>1.8431347500000002</v>
      </c>
      <c r="X193">
        <f t="shared" si="34"/>
        <v>9.3365693499999995</v>
      </c>
      <c r="Y193">
        <f t="shared" si="35"/>
        <v>0.44329124999999997</v>
      </c>
      <c r="Z193">
        <f t="shared" si="36"/>
        <v>3.7773519999999998E-2</v>
      </c>
      <c r="AA193">
        <f t="shared" si="37"/>
        <v>1.4832280000000002E-2</v>
      </c>
      <c r="AB193">
        <f t="shared" si="38"/>
        <v>6.6194799999999996E-3</v>
      </c>
      <c r="AC193">
        <f t="shared" si="39"/>
        <v>1.1502020000000002E-2</v>
      </c>
      <c r="AD193">
        <f t="shared" si="40"/>
        <v>1.343395E-2</v>
      </c>
      <c r="AE193" s="2" t="str">
        <f t="shared" si="41"/>
        <v>NA</v>
      </c>
    </row>
    <row r="194" spans="1:31" x14ac:dyDescent="0.2">
      <c r="A194" s="6">
        <v>1410</v>
      </c>
      <c r="B194" s="2" t="s">
        <v>230</v>
      </c>
      <c r="C194" s="2">
        <v>3.8107000000000002</v>
      </c>
      <c r="D194" s="2">
        <v>13.6342</v>
      </c>
      <c r="E194" s="2">
        <v>1.2999999999999999E-3</v>
      </c>
      <c r="F194" s="2">
        <v>0.47370000000000001</v>
      </c>
      <c r="G194" s="2">
        <v>4.5016999999999996</v>
      </c>
      <c r="H194" s="2">
        <v>0.81469999999999998</v>
      </c>
      <c r="I194" s="2">
        <v>19.337700000000002</v>
      </c>
      <c r="J194" s="2">
        <v>0.28720000000000001</v>
      </c>
      <c r="K194" s="2">
        <v>1.83E-2</v>
      </c>
      <c r="L194" s="2">
        <v>6.8999999999999999E-3</v>
      </c>
      <c r="M194" s="2">
        <v>4.4999999999999997E-3</v>
      </c>
      <c r="N194" s="2">
        <v>6.0000000000000001E-3</v>
      </c>
      <c r="O194" s="2">
        <v>1.17E-2</v>
      </c>
      <c r="P194" s="2" t="s">
        <v>30</v>
      </c>
      <c r="R194">
        <f t="shared" si="28"/>
        <v>3.9481270800000003</v>
      </c>
      <c r="S194">
        <f t="shared" si="29"/>
        <v>16.494517439999999</v>
      </c>
      <c r="T194">
        <f t="shared" si="30"/>
        <v>1.2825299999999998E-3</v>
      </c>
      <c r="U194">
        <f t="shared" si="31"/>
        <v>0.56647376999999999</v>
      </c>
      <c r="V194">
        <f t="shared" si="32"/>
        <v>6.0075423399999996</v>
      </c>
      <c r="W194">
        <f t="shared" si="33"/>
        <v>1.03120425</v>
      </c>
      <c r="X194">
        <f t="shared" si="34"/>
        <v>23.289815110000003</v>
      </c>
      <c r="Y194">
        <f t="shared" si="35"/>
        <v>0.30784440000000002</v>
      </c>
      <c r="Z194">
        <f t="shared" si="36"/>
        <v>2.7188240000000002E-2</v>
      </c>
      <c r="AA194">
        <f t="shared" si="37"/>
        <v>9.9342200000000005E-3</v>
      </c>
      <c r="AB194">
        <f t="shared" si="38"/>
        <v>4.8592999999999996E-3</v>
      </c>
      <c r="AC194">
        <f t="shared" si="39"/>
        <v>6.3092000000000001E-3</v>
      </c>
      <c r="AD194">
        <f t="shared" si="40"/>
        <v>1.138685E-2</v>
      </c>
      <c r="AE194" s="2" t="str">
        <f t="shared" si="41"/>
        <v>NA</v>
      </c>
    </row>
    <row r="195" spans="1:31" x14ac:dyDescent="0.2">
      <c r="A195" s="6">
        <v>1410.34</v>
      </c>
      <c r="B195" s="2" t="s">
        <v>231</v>
      </c>
      <c r="C195" s="2">
        <v>4.3851000000000004</v>
      </c>
      <c r="D195" s="2">
        <v>17.785799999999998</v>
      </c>
      <c r="E195" s="2">
        <v>1.6999999999999999E-3</v>
      </c>
      <c r="F195" s="2">
        <v>0.65539999999999998</v>
      </c>
      <c r="G195" s="2">
        <v>6.7168000000000001</v>
      </c>
      <c r="H195" s="2">
        <v>1.3720000000000001</v>
      </c>
      <c r="I195" s="2">
        <v>11.882300000000001</v>
      </c>
      <c r="J195" s="2">
        <v>0.40649999999999997</v>
      </c>
      <c r="K195" s="2">
        <v>2.4E-2</v>
      </c>
      <c r="L195" s="2">
        <v>6.4999999999999997E-3</v>
      </c>
      <c r="M195" s="2">
        <v>5.4999999999999997E-3</v>
      </c>
      <c r="N195" s="2">
        <v>9.7000000000000003E-3</v>
      </c>
      <c r="O195" s="2">
        <v>1.4500000000000001E-2</v>
      </c>
      <c r="P195" s="2" t="s">
        <v>30</v>
      </c>
      <c r="R195">
        <f t="shared" si="28"/>
        <v>4.4101744400000005</v>
      </c>
      <c r="S195">
        <f t="shared" si="29"/>
        <v>21.240626559999999</v>
      </c>
      <c r="T195">
        <f t="shared" si="30"/>
        <v>1.6617699999999999E-3</v>
      </c>
      <c r="U195">
        <f t="shared" si="31"/>
        <v>0.68859433999999997</v>
      </c>
      <c r="V195">
        <f t="shared" si="32"/>
        <v>8.7990113599999997</v>
      </c>
      <c r="W195">
        <f t="shared" si="33"/>
        <v>1.6038300000000001</v>
      </c>
      <c r="X195">
        <f t="shared" si="34"/>
        <v>14.385830890000001</v>
      </c>
      <c r="Y195">
        <f t="shared" si="35"/>
        <v>0.43185674999999996</v>
      </c>
      <c r="Z195">
        <f t="shared" si="36"/>
        <v>3.5127200000000004E-2</v>
      </c>
      <c r="AA195">
        <f t="shared" si="37"/>
        <v>9.4047000000000002E-3</v>
      </c>
      <c r="AB195">
        <f t="shared" si="38"/>
        <v>5.8947000000000001E-3</v>
      </c>
      <c r="AC195">
        <f t="shared" si="39"/>
        <v>1.007654E-2</v>
      </c>
      <c r="AD195">
        <f t="shared" si="40"/>
        <v>1.3992250000000001E-2</v>
      </c>
      <c r="AE195" s="2" t="str">
        <f t="shared" si="41"/>
        <v>NA</v>
      </c>
    </row>
    <row r="196" spans="1:31" x14ac:dyDescent="0.2">
      <c r="A196" s="5"/>
      <c r="P196" s="3"/>
      <c r="Q196" s="3"/>
      <c r="AE196" s="2"/>
    </row>
    <row r="197" spans="1:31" x14ac:dyDescent="0.2">
      <c r="B197"/>
    </row>
    <row r="198" spans="1:31" x14ac:dyDescent="0.2">
      <c r="B198"/>
    </row>
    <row r="199" spans="1:31" x14ac:dyDescent="0.2">
      <c r="A199"/>
      <c r="B199"/>
    </row>
    <row r="200" spans="1:31" x14ac:dyDescent="0.2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31" x14ac:dyDescent="0.2">
      <c r="B201"/>
    </row>
    <row r="202" spans="1:31" x14ac:dyDescent="0.2">
      <c r="B202"/>
    </row>
    <row r="203" spans="1:31" x14ac:dyDescent="0.2">
      <c r="B203"/>
    </row>
    <row r="204" spans="1:31" x14ac:dyDescent="0.2">
      <c r="B204"/>
    </row>
    <row r="205" spans="1:31" x14ac:dyDescent="0.2">
      <c r="B205"/>
    </row>
    <row r="206" spans="1:31" x14ac:dyDescent="0.2">
      <c r="B206"/>
    </row>
    <row r="207" spans="1:31" x14ac:dyDescent="0.2">
      <c r="B207"/>
    </row>
    <row r="208" spans="1:31" x14ac:dyDescent="0.2">
      <c r="B208" s="10"/>
    </row>
    <row r="209" customFormat="1" x14ac:dyDescent="0.2"/>
  </sheetData>
  <mergeCells count="2">
    <mergeCell ref="A1:P1"/>
    <mergeCell ref="R1:A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76EE5-8947-7A4E-99CD-556351FDFD70}">
  <dimension ref="A1"/>
  <sheetViews>
    <sheetView workbookViewId="0"/>
  </sheetViews>
  <sheetFormatPr baseColWidth="10" defaultRowHeight="16" x14ac:dyDescent="0.2"/>
  <sheetData>
    <row r="1" spans="1:1" x14ac:dyDescent="0.2">
      <c r="A1" t="s">
        <v>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Duplicated Samples</vt:lpstr>
      <vt:lpstr>Linear Regression</vt:lpstr>
      <vt:lpstr>Dev A Data Correction</vt:lpstr>
      <vt:lpstr>Read 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Hudson, Alexander</dc:creator>
  <cp:keywords/>
  <dc:description/>
  <cp:lastModifiedBy>Hesselbo, Stephen</cp:lastModifiedBy>
  <cp:revision/>
  <dcterms:created xsi:type="dcterms:W3CDTF">2024-11-30T14:53:55Z</dcterms:created>
  <dcterms:modified xsi:type="dcterms:W3CDTF">2025-06-23T10:38:04Z</dcterms:modified>
  <cp:category/>
  <cp:contentStatus/>
</cp:coreProperties>
</file>